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4B7" lockStructure="1"/>
  <bookViews>
    <workbookView xWindow="240" yWindow="228" windowWidth="14808" windowHeight="7896" firstSheet="1" activeTab="2"/>
  </bookViews>
  <sheets>
    <sheet name="Лист2" sheetId="5" state="hidden" r:id="rId1"/>
    <sheet name="Инструкция" sheetId="6" r:id="rId2"/>
    <sheet name="Анкета " sheetId="4" r:id="rId3"/>
    <sheet name="Отчет" sheetId="2" r:id="rId4"/>
  </sheets>
  <definedNames>
    <definedName name="данет">Лист2!$C$2:$C$3</definedName>
    <definedName name="муниципалитеты">Лист2!$B$2:$B$30</definedName>
  </definedNames>
  <calcPr calcId="145621"/>
</workbook>
</file>

<file path=xl/calcChain.xml><?xml version="1.0" encoding="utf-8"?>
<calcChain xmlns="http://schemas.openxmlformats.org/spreadsheetml/2006/main">
  <c r="F91" i="4" l="1"/>
  <c r="F13" i="4"/>
  <c r="F10" i="4"/>
  <c r="F8" i="4"/>
  <c r="F9" i="4"/>
  <c r="F12" i="4"/>
  <c r="F60" i="4"/>
  <c r="F56" i="4"/>
  <c r="F57" i="4"/>
  <c r="F55" i="4"/>
  <c r="F38" i="4"/>
  <c r="F39" i="4"/>
  <c r="F40" i="4"/>
  <c r="F41" i="4"/>
  <c r="F42" i="4"/>
  <c r="F43" i="4"/>
  <c r="F44" i="4"/>
  <c r="F74" i="4" l="1"/>
  <c r="F6" i="4" l="1"/>
  <c r="F75" i="4"/>
  <c r="F76" i="4"/>
  <c r="F30" i="4"/>
  <c r="F31" i="4"/>
  <c r="F32" i="4"/>
  <c r="F33" i="4"/>
  <c r="F34" i="4"/>
  <c r="F35" i="4"/>
  <c r="F48" i="4"/>
  <c r="F49" i="4"/>
  <c r="F50" i="4"/>
  <c r="F51" i="4"/>
  <c r="F52" i="4"/>
  <c r="F61" i="4"/>
  <c r="F62" i="4"/>
  <c r="F63" i="4"/>
  <c r="F64" i="4"/>
  <c r="F65" i="4"/>
  <c r="F66" i="4"/>
  <c r="F82" i="4"/>
  <c r="F83" i="4"/>
  <c r="F84" i="4"/>
  <c r="F85" i="4"/>
  <c r="F92" i="4"/>
  <c r="F93" i="4"/>
  <c r="F99" i="4"/>
  <c r="F100" i="4"/>
  <c r="F101" i="4"/>
  <c r="F107" i="4"/>
  <c r="F108" i="4"/>
  <c r="F109" i="4"/>
  <c r="F110" i="4"/>
  <c r="F112" i="4"/>
  <c r="F113" i="4"/>
  <c r="F114" i="4"/>
  <c r="F116" i="4"/>
  <c r="F117" i="4"/>
  <c r="F118" i="4"/>
  <c r="F119" i="4"/>
  <c r="F7" i="4"/>
  <c r="F11" i="4"/>
  <c r="F14" i="4"/>
  <c r="J2" i="2"/>
  <c r="E45" i="4" l="1"/>
  <c r="BD2" i="2"/>
  <c r="BE2" i="2"/>
  <c r="BG2" i="2"/>
  <c r="BF2" i="2"/>
  <c r="BC2" i="2"/>
  <c r="BB2" i="2"/>
  <c r="BA2" i="2"/>
  <c r="AY2" i="2"/>
  <c r="AX2" i="2"/>
  <c r="AW2" i="2"/>
  <c r="AV2" i="2"/>
  <c r="AT2" i="2"/>
  <c r="E67" i="4"/>
  <c r="F67" i="4" s="1"/>
  <c r="E58" i="4"/>
  <c r="F58" i="4" s="1"/>
  <c r="E53" i="4"/>
  <c r="F53" i="4" s="1"/>
  <c r="E36" i="4"/>
  <c r="F36" i="4" s="1"/>
  <c r="AZ2" i="2"/>
  <c r="AU2" i="2"/>
  <c r="AS2" i="2"/>
  <c r="AQ2" i="2"/>
  <c r="AP2" i="2"/>
  <c r="AO2" i="2"/>
  <c r="AN2" i="2"/>
  <c r="AM2" i="2"/>
  <c r="AL2" i="2"/>
  <c r="AK2" i="2"/>
  <c r="AI2" i="2"/>
  <c r="AH2" i="2"/>
  <c r="AG2" i="2"/>
  <c r="AE2" i="2"/>
  <c r="AD2" i="2"/>
  <c r="AC2" i="2"/>
  <c r="AB2" i="2"/>
  <c r="AA2" i="2"/>
  <c r="Y2" i="2"/>
  <c r="X2" i="2"/>
  <c r="W2" i="2"/>
  <c r="V2" i="2"/>
  <c r="U2" i="2"/>
  <c r="T2" i="2"/>
  <c r="S2" i="2"/>
  <c r="Q2" i="2"/>
  <c r="P2" i="2"/>
  <c r="O2" i="2"/>
  <c r="N2" i="2"/>
  <c r="M2" i="2"/>
  <c r="L2" i="2"/>
  <c r="E27" i="4"/>
  <c r="B4" i="2" s="1"/>
  <c r="B5" i="2" s="1"/>
  <c r="I2" i="2"/>
  <c r="H2" i="2"/>
  <c r="G2" i="2"/>
  <c r="F2" i="2"/>
  <c r="E2" i="2"/>
  <c r="D2" i="2"/>
  <c r="AJ2" i="2" l="1"/>
  <c r="K2" i="2"/>
  <c r="F27" i="4"/>
  <c r="BH2" i="2"/>
  <c r="AR2" i="2"/>
  <c r="E120" i="4" l="1"/>
  <c r="BI2" i="2"/>
  <c r="R2" i="2"/>
  <c r="AF2" i="2"/>
  <c r="Z2" i="2"/>
  <c r="BJ2" i="2" l="1"/>
  <c r="C2" i="2"/>
  <c r="B2" i="2"/>
  <c r="A2" i="2"/>
</calcChain>
</file>

<file path=xl/sharedStrings.xml><?xml version="1.0" encoding="utf-8"?>
<sst xmlns="http://schemas.openxmlformats.org/spreadsheetml/2006/main" count="340" uniqueCount="245">
  <si>
    <t>Анкета для образовательных организаций</t>
  </si>
  <si>
    <t>Средний балл ЕГЭ по русскому языку</t>
  </si>
  <si>
    <t>Ваша школа является лицеем или гимназией</t>
  </si>
  <si>
    <t>Ваша школа является школой с углубленным изучением предметов</t>
  </si>
  <si>
    <t>Ваша школа - вечернаяя школа или школа-интернат</t>
  </si>
  <si>
    <t>Ваша школа находится в городе</t>
  </si>
  <si>
    <t>Ваша школа находится в селе, деревне или поселке городского типа</t>
  </si>
  <si>
    <t>Ваша школа является малокомплектной</t>
  </si>
  <si>
    <t>Вопросы анкеты</t>
  </si>
  <si>
    <t xml:space="preserve">Комментарий </t>
  </si>
  <si>
    <t xml:space="preserve">Полное название ОО </t>
  </si>
  <si>
    <t>Пожалуйста, впишите полное название вашей образовательной организации в соответствии с Уставом</t>
  </si>
  <si>
    <t>Значение</t>
  </si>
  <si>
    <t>Мунициальное образование</t>
  </si>
  <si>
    <t>г. Орел</t>
  </si>
  <si>
    <t>г. Мценск</t>
  </si>
  <si>
    <t>г. Ливны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</si>
  <si>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</si>
  <si>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</si>
  <si>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</si>
  <si>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</si>
  <si>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</si>
  <si>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Знаменский район</t>
  </si>
  <si>
    <t>Залегощенский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</si>
  <si>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</si>
  <si>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</si>
  <si>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</si>
  <si>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</si>
  <si>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</si>
  <si>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</si>
  <si>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</si>
  <si>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</si>
  <si>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</si>
  <si>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</si>
  <si>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</si>
  <si>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</si>
  <si>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</si>
  <si>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</si>
  <si>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</si>
  <si>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</si>
  <si>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</si>
  <si>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Образовательные организации, подведомственные Департаменту образования Орловской области</t>
  </si>
  <si>
    <t>Негосударственные общеобразовательные организации</t>
  </si>
  <si>
    <t>Средний балл (отметка) ОГЭ по математике</t>
  </si>
  <si>
    <t>1. Сведения об образовательной организации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</si>
  <si>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</si>
  <si>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</si>
  <si>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</si>
  <si>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</si>
  <si>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</si>
  <si>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</si>
  <si>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</si>
  <si>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</si>
  <si>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</si>
  <si>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</si>
  <si>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</si>
  <si>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</si>
  <si>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2018-2019 учебный год</t>
  </si>
  <si>
    <t>2017-2018 учебный год</t>
  </si>
  <si>
    <t>2016-2017 учебный год</t>
  </si>
  <si>
    <t>Показа-тель (Р)</t>
  </si>
  <si>
    <t>Крите-рий (К)</t>
  </si>
  <si>
    <t>2. Социальное окружение образовательной организации</t>
  </si>
  <si>
    <t>2019-2020 учебный год</t>
  </si>
  <si>
    <t>1.13.</t>
  </si>
  <si>
    <t>Данные не вностить! Показатель рассчитывается автоматически</t>
  </si>
  <si>
    <t>2.1.</t>
  </si>
  <si>
    <t>2.2.</t>
  </si>
  <si>
    <t>2.3.</t>
  </si>
  <si>
    <t>2.4.</t>
  </si>
  <si>
    <t>2.5.</t>
  </si>
  <si>
    <t>2.6.</t>
  </si>
  <si>
    <t>Учреждения дополнительного образования детей</t>
  </si>
  <si>
    <t xml:space="preserve">Учреждения спорта   </t>
  </si>
  <si>
    <t xml:space="preserve">Учреждений культуры    </t>
  </si>
  <si>
    <t xml:space="preserve">Учреждений соцзащиты    </t>
  </si>
  <si>
    <t xml:space="preserve">Молодежные организации    </t>
  </si>
  <si>
    <t xml:space="preserve">Производственные предприятия   </t>
  </si>
  <si>
    <t>3. Социальный статус родителей</t>
  </si>
  <si>
    <t>3.1.</t>
  </si>
  <si>
    <t>3.3.</t>
  </si>
  <si>
    <t>3.4.</t>
  </si>
  <si>
    <t>3.5.</t>
  </si>
  <si>
    <t>3.6.</t>
  </si>
  <si>
    <t>3.7.</t>
  </si>
  <si>
    <t>Внутренние условия</t>
  </si>
  <si>
    <t>4. Полнота ресурсного обеспечения школы</t>
  </si>
  <si>
    <t xml:space="preserve">Наличие читального зала    </t>
  </si>
  <si>
    <t xml:space="preserve">Наличие спортзала/спортплощадки   </t>
  </si>
  <si>
    <t xml:space="preserve">Наличие широкополосного интернета   </t>
  </si>
  <si>
    <t xml:space="preserve">Наличие медиатеки   </t>
  </si>
  <si>
    <t xml:space="preserve">Наличие мультимедийных комплексов  </t>
  </si>
  <si>
    <t>4.1.</t>
  </si>
  <si>
    <t>4.2.</t>
  </si>
  <si>
    <t>4.3.</t>
  </si>
  <si>
    <t>4.4.</t>
  </si>
  <si>
    <t>4.5.</t>
  </si>
  <si>
    <t>5. Контингент обучающихся</t>
  </si>
  <si>
    <t>5.1.</t>
  </si>
  <si>
    <t>5.2.</t>
  </si>
  <si>
    <t>5.3.</t>
  </si>
  <si>
    <t>5.</t>
  </si>
  <si>
    <t>6. Педагогические кадры</t>
  </si>
  <si>
    <t>Для показателей 2 - 6 впишите данные по состоянию на текущий, 2019-2020 учебный год</t>
  </si>
  <si>
    <t>6.1.</t>
  </si>
  <si>
    <t>6.2.</t>
  </si>
  <si>
    <t>6.3.</t>
  </si>
  <si>
    <t>6.4.</t>
  </si>
  <si>
    <t>6.5.</t>
  </si>
  <si>
    <t>6.6.</t>
  </si>
  <si>
    <t>6.</t>
  </si>
  <si>
    <t>Средний балл ОГЭ по русскому языку</t>
  </si>
  <si>
    <t>7.1.</t>
  </si>
  <si>
    <t>7.2.</t>
  </si>
  <si>
    <t>7.3.</t>
  </si>
  <si>
    <t>7.4.</t>
  </si>
  <si>
    <t>7.5.</t>
  </si>
  <si>
    <t>Средний балл ЕГЭ по математике (базовой)</t>
  </si>
  <si>
    <t>Впишите, пожалуйста, долю в % (с точностью до десятых) от общего числа обучающихся, сдававших ОГЭ по предмету. Если в Вашей школе отсутствует данная категория обучающихся, впишите "0" в стороку ответа</t>
  </si>
  <si>
    <t xml:space="preserve">Впишите, пожалуйста, средний балл ОГЭ по математике (по пятибальной шкале) в Вашей школе. Если в Вашей школе нет 9 классов или дети не сдавали ОГЭ в один из годов, оставьте строку ответа ПУСТОЙ. </t>
  </si>
  <si>
    <t>Средний балл ЕГЭ по математике (профильной)</t>
  </si>
  <si>
    <t>Впишите, пожалуйста, долю в % (с точностью до десятых) от общего числа обучающихся, сдававших ЕГЭ по предмету. Если в Вашей школе отсутствует данная категория обучающихся, впишите "0" в стороку ответа</t>
  </si>
  <si>
    <t xml:space="preserve">Впишите, пожалуйста, средний балл ЕГЭ по математике (профильной) в Вашей школе. Будьте внимательны! Максимальный балл ЕГЭ не может быть более 100. Если в Вашей школе нет старших классов или дети не сдавали ЕГЭ в один из годов, оставьте строку ответа ПУСТОЙ. </t>
  </si>
  <si>
    <t>Впишите, пожалуйста, средний балл ЕГЭ по русскому языку в Вашей школе. Если в Вашей школе нет старших классов или дети не сдавали ЕГЭ в один из годов, оставьте строку ответа ПУСТОЙ. Будьте внимательны! Средний балл ЕГЭ не может быть более 100 баллов. Маловероятно, что средний балл ЕГЭ принимает значение близкое к 0 или к 100</t>
  </si>
  <si>
    <t>Впишите, пожалуйста, долю в % (с точностью до десятых) обучающихся, которые получили 220 и более баллов по сумме лучших результатов ЕГЭ по трем предметам и при этом приодолели минимальный порог по всем выбранным предметам от общего числа выпускников, сдававших ЕГЭ в 2019 году.  Впишите , пожалуйста, полученый результат одним числом. Если число является дробным, то десятичные доли впишите через точку с точностью до десятых</t>
  </si>
  <si>
    <t>7.6.</t>
  </si>
  <si>
    <t>7.7.</t>
  </si>
  <si>
    <t>7.8.</t>
  </si>
  <si>
    <t>7.9.</t>
  </si>
  <si>
    <t>7.10.</t>
  </si>
  <si>
    <t>7.11.</t>
  </si>
  <si>
    <t xml:space="preserve">7. Образовательные результаты обучающихся </t>
  </si>
  <si>
    <t>7.12.</t>
  </si>
  <si>
    <r>
      <t xml:space="preserve">Впишите, пожалуйста, долю в % (с точностью до десятых) обучающихся, ставших победителями и призерами  олимпиад  от общей численности всех обучающихся ОО (по результатам 2018 - 2019 учебного года). </t>
    </r>
    <r>
      <rPr>
        <b/>
        <i/>
        <sz val="11"/>
        <color theme="1"/>
        <rFont val="Times New Roman"/>
        <family val="1"/>
        <charset val="204"/>
      </rPr>
      <t xml:space="preserve">Будьте внимательны! Если обучающийся принимал участие в нескольких олимпиадах, то его необходимо учитывать только один раз. </t>
    </r>
  </si>
  <si>
    <t>4.</t>
  </si>
  <si>
    <t>Средняя численность обучающихся в образовательной организации (за три года)</t>
  </si>
  <si>
    <t>Индекс социального окружения ОО</t>
  </si>
  <si>
    <t>Индекс социального статуса родителей</t>
  </si>
  <si>
    <t>Индекс ресурсного обеспечения школы</t>
  </si>
  <si>
    <t>Индекс контингента обучающихся</t>
  </si>
  <si>
    <t>Индекс образовательных результатов</t>
  </si>
  <si>
    <t>7.14.</t>
  </si>
  <si>
    <t>Пожалуйста, выберите название вашего муниципалитета из выплывающего списка</t>
  </si>
  <si>
    <t>Идентификация школ с низкими результатами обучения и школ, функционирующих в сложных социальных условиях</t>
  </si>
  <si>
    <t>Впишите, пожалуйста, общее количество обучающихся по программам начального общего образования одним числом. Если в Вашей школе нет начальных классов, оставьте строку ответа ПУСТОЙ</t>
  </si>
  <si>
    <t>Впишите, пожалуйста, общее количество обучающихся по программам  основного общего образования одним числом. Если в Вашей школе нет средних классов, оставьте строку ответа ПУСТОЙ</t>
  </si>
  <si>
    <t>Впишите, пожалуйста, общее количество обучающихся по программам среднего общего образования одним числом. Если в Вашей школе нет старших классов, оставьте строку ответа ПУСТОЙ</t>
  </si>
  <si>
    <t>Пожалуйста, выберите 1 напротив соответствующего учреждения, с которым 
образовательная организация взаимодействует, и 0 – напротив учреждения, с которым нет взаимодействия</t>
  </si>
  <si>
    <t>3.</t>
  </si>
  <si>
    <t>3.2.</t>
  </si>
  <si>
    <t xml:space="preserve">Пожалуйста, выберите  1 напротив соответствующей структуры, 
если  она  есть  в  образовательной  организации,  и  0  –  напротив 
структуры, которой нет </t>
  </si>
  <si>
    <t>6.7.</t>
  </si>
  <si>
    <t>Впишите, пожалуйста, долю в % (с точностью до десятых) от общего числа учителей в школе. Если в Вашей школе отсутствует данная категория учителей, впишите "0" в стороку ответа</t>
  </si>
  <si>
    <r>
      <t xml:space="preserve">Впишите, пожалуйста, долю в % (с точностью до десятых) от общего числа учителей в школе. Если в Вашей школе отсутствует данная категория учителей, впишите "0" в стороку ответа. </t>
    </r>
    <r>
      <rPr>
        <b/>
        <i/>
        <sz val="11"/>
        <color theme="1"/>
        <rFont val="Times New Roman"/>
        <family val="1"/>
        <charset val="204"/>
      </rPr>
      <t xml:space="preserve">Будьте внимательны! Если учитель принимал участие в нескольких профессиональных конкурсах, то его необходимо учитывать только один раз. </t>
    </r>
  </si>
  <si>
    <t>Впишите, пожалуйста, долю в % (с точностью до десятых) от общего числа обучающихся в школе.  Если подобных учеников в Вашей школе нет, впишите "0" в строку ответа</t>
  </si>
  <si>
    <t xml:space="preserve">Впишите, пожалуйста, долю в % (с точностью до десятых) от общего числа учителей в школе. Если в Вашей школе отсутствует данная категория учителей, впишите "0" в стороку ответа. </t>
  </si>
  <si>
    <t>Индекс кадрового обеспечения</t>
  </si>
  <si>
    <t>7.13.</t>
  </si>
  <si>
    <t>7.</t>
  </si>
  <si>
    <t>7.15.</t>
  </si>
  <si>
    <t xml:space="preserve">Впишите, пожалуйста, долю в % (с точностью до десятых) обучающихся, которые по результатам ОГЭ 2019 года получили положительные отметки по четырем предметам  (положительными считаются отметки "3", "4", "5") от общего числа  девятиклассников, сдававших ОГЭ в 2019 году. Впишите , пожалуйста, полученый результат одним числом. </t>
  </si>
  <si>
    <r>
      <t xml:space="preserve">Впишите, пожалуйста, средний балл ОГЭ по русскому языку </t>
    </r>
    <r>
      <rPr>
        <b/>
        <i/>
        <sz val="11"/>
        <color theme="1"/>
        <rFont val="Times New Roman"/>
        <family val="1"/>
        <charset val="204"/>
      </rPr>
      <t>(по пятибальной шкале)</t>
    </r>
    <r>
      <rPr>
        <i/>
        <sz val="11"/>
        <color theme="1"/>
        <rFont val="Times New Roman"/>
        <family val="1"/>
        <charset val="204"/>
      </rPr>
      <t xml:space="preserve"> в Вашей школе. Если в Вашей школе нет 9 классов или дети не сдавали ОГЭ в один из годов, оставьте строку ответа ПУСТОЙ. </t>
    </r>
  </si>
  <si>
    <r>
      <t xml:space="preserve">Впишите, пожалуйста, средний балл ЕГЭ </t>
    </r>
    <r>
      <rPr>
        <b/>
        <i/>
        <sz val="11"/>
        <color theme="1"/>
        <rFont val="Times New Roman"/>
        <family val="1"/>
        <charset val="204"/>
      </rPr>
      <t>(по пятибальной шкале)</t>
    </r>
    <r>
      <rPr>
        <i/>
        <sz val="11"/>
        <color theme="1"/>
        <rFont val="Times New Roman"/>
        <family val="1"/>
        <charset val="204"/>
      </rPr>
      <t xml:space="preserve"> по математике (базовой) в Вашей школе. Если в Вашей школе нет старших классов или дети не сдавали ЕГЭ в один из годов, оставьте строку ответа ПУСТОЙ. </t>
    </r>
  </si>
  <si>
    <r>
      <t xml:space="preserve">Впишите, пожалуйста, долю в % (с точностью до десятых) обучающихся, ставших победителями и призерами  этапов олимпиад  от общей численности всех обучающихся ОО (по результатам 2018 - 2019 учебного года). </t>
    </r>
    <r>
      <rPr>
        <b/>
        <i/>
        <sz val="11"/>
        <color theme="1"/>
        <rFont val="Times New Roman"/>
        <family val="1"/>
        <charset val="204"/>
      </rPr>
      <t xml:space="preserve">Будьте внимательны! Если обучающийся принимал участие в нескольких олимпиадах, то его необходимо учитывать только один раз. </t>
    </r>
  </si>
  <si>
    <t xml:space="preserve">Количество обучающихся на уровне начального образования (1-4 классы) </t>
  </si>
  <si>
    <t>Количество обучающихся на уровне основного образования (5-9 классы)</t>
  </si>
  <si>
    <t>Количество обучающихся на уровне среднего образования (10-11 классы)</t>
  </si>
  <si>
    <t xml:space="preserve">Процент обучающихся, воспитывающихся в полных семьях  </t>
  </si>
  <si>
    <t xml:space="preserve">Процент обучающихся, воспитывающихся в семьях, где родители (один родитель)/законные представители являются инвалидами </t>
  </si>
  <si>
    <t xml:space="preserve">Процент обучающихся, воспитывающихся в семьях, где оба родителя/законных представителя имеют высшее образование </t>
  </si>
  <si>
    <t xml:space="preserve">Процент обучающихся, воспитывающихся в семьях, где один родитель/законный представитель имеет высшее образование </t>
  </si>
  <si>
    <t xml:space="preserve">Процент обучающихся, проживающих в благоустроенных квартирах </t>
  </si>
  <si>
    <t xml:space="preserve">Процент обучающихся воспитывающихся в неблагополучных семьях, где родители (один родитель) состоят на учете в подразделениях УМВД, по алко/наркозависимостям, %   
</t>
  </si>
  <si>
    <t>Процент семей, находящихся в трудной жизненной ситуации (ТЖС)</t>
  </si>
  <si>
    <t xml:space="preserve">Процент обучающихся с ограниченными возможностями здоровья, инвалидностью, в том числе, по программам 7-го и 8-го вида </t>
  </si>
  <si>
    <t>Процент обучающихся, состоящих на различных видах внешнего учета (в ОДН (отделе по делам несовершеннолетних УМВД РФ), КДН и ЗП (комиссии по делам несовершеннолетних и защите их прав), на учете с алко/наркозависимостью)</t>
  </si>
  <si>
    <t>Процент обучающихся для которых русский язык не является родным</t>
  </si>
  <si>
    <t>Процент  учителей с высшей и 1 квалификационной категорией</t>
  </si>
  <si>
    <t>Процент учителей с высшим педагогическим образованием</t>
  </si>
  <si>
    <t>Процент педагогов, которые ведут учебные предметы не по специальности</t>
  </si>
  <si>
    <t>Процент педагогов, принимающих участие в различных профессиональных конкурсах</t>
  </si>
  <si>
    <t>Процент  учителей, достигших пенсионного возраста</t>
  </si>
  <si>
    <t>Процент обучающихся, не сдавших ОГЭ по русскому языку</t>
  </si>
  <si>
    <t>Процент обучающихся, не сдавших ОГЭ по математике</t>
  </si>
  <si>
    <t>Процент обучающихся, набравших не менее 12 баллов по сумме положительных результатов ОГЭ по четырем предметам</t>
  </si>
  <si>
    <t>Процент обучающихся, не сдавших ЕГЭ по русскому языку</t>
  </si>
  <si>
    <t>Процент обучающихся, не сдавших ЕГЭ по математике (базовой)</t>
  </si>
  <si>
    <t>Процент обучающихся, не сдавших ЕГЭ по математике (профильной)</t>
  </si>
  <si>
    <t>Процент обучающихся, набравших не менее 220 баллов по сумме результатов ЕГЭ по трем предметам и преодолевших минимальный порог по всем выбранным предметам</t>
  </si>
  <si>
    <t xml:space="preserve">Процент (в %) победителей и призеров  муниципального, регионального и заключительного этапов всероссийской олимпиады школьников </t>
  </si>
  <si>
    <t>Процент (в %) победителей и призеров всероссийских олимпиад, включенных в перечень олимпиад школьников на 2018/19 учебный год</t>
  </si>
  <si>
    <t>Впишите, пожалуйста, одним числом (с точностью до десятых), процент от общего числа обучающихся в школе. Если подобных учеников в Вашей школе нет, впишите "0" в строку ответ</t>
  </si>
  <si>
    <t>Наличие в школе педагога-психолога</t>
  </si>
  <si>
    <t>Наличие в школе коррекционных педагогов (логопед, дефектолог)</t>
  </si>
  <si>
    <t>Пожалуйста, выберите 1, если в школе работают коррекционные педагоги, и 0 – если данных специалистов нет</t>
  </si>
  <si>
    <t>Процент учащихся, продолжающих обучение в образовательной организации на уровне среднего общего образования</t>
  </si>
  <si>
    <t>Впишите, пожалуйста, долю в % (с точностью до десятых) обучающихся, которые успешно сдали ГИА -9 и продолжили обучение в 10-м классе вашей школы от общего числа выпускников 9-х классов</t>
  </si>
  <si>
    <t>Бюджетное учреждение Орловской области "Региональный центр оценки качества образования"</t>
  </si>
  <si>
    <t>Инструкция по работе с формой-отчётом</t>
  </si>
  <si>
    <t>Ниже представлена пошаговая инструкция по заполнению формы, формированию и отправке отчета.</t>
  </si>
  <si>
    <t>1. Технические особенности работы с формой отчёта</t>
  </si>
  <si>
    <t xml:space="preserve">  1.1.  </t>
  </si>
  <si>
    <t>Данная форма предназначена для работы в MS Excel 2000-2010 или OpenOffice.org Calc</t>
  </si>
  <si>
    <r>
      <t xml:space="preserve">При необходимости внести изменения в данные, вносите их в ранее заполненную форму, либо заполняйте форму заново целиком. </t>
    </r>
    <r>
      <rPr>
        <b/>
        <sz val="11"/>
        <color indexed="18"/>
        <rFont val="Times New Roman"/>
        <family val="1"/>
        <charset val="204"/>
      </rPr>
      <t>Не сдавайте частично заполненную форму!</t>
    </r>
    <r>
      <rPr>
        <sz val="11"/>
        <rFont val="Times New Roman"/>
        <family val="1"/>
        <charset val="204"/>
      </rPr>
      <t xml:space="preserve"> Последняя сданная версия отчета заменяет предыдущие, поэтому при сдаче частично заполненной формы ранее предоставленные данные могут быть утеряны.</t>
    </r>
  </si>
  <si>
    <t>2. Общие рекомендации по заполнению формы отчёта</t>
  </si>
  <si>
    <t xml:space="preserve"> 2.1.</t>
  </si>
  <si>
    <t>Для удобства использования рекомендуется распечатать данную инструкцию.</t>
  </si>
  <si>
    <t>В процессе работы над файлом не реже чем раз в 5-7 минут сохраняйте его, нажимая Ctrl+S.</t>
  </si>
  <si>
    <r>
      <t xml:space="preserve">Копируя данные из других источников, обязательно используйте режим </t>
    </r>
    <r>
      <rPr>
        <b/>
        <sz val="11"/>
        <rFont val="Times New Roman"/>
        <family val="1"/>
        <charset val="204"/>
      </rPr>
      <t>специальной вставки</t>
    </r>
    <r>
      <rPr>
        <sz val="11"/>
        <rFont val="Times New Roman"/>
        <family val="1"/>
        <charset val="204"/>
      </rPr>
      <t>:
при работе в Microsoft Excel правая кнопка мыши (или меню - правка) - специальная вставка - текст;
при работе в OpenOffice.org Calc правая кнопка мыши (или меню - правка)  - вставить как - текст без форматирования.
В противном случае возможно повреждение логической схемы формы и, как следствие, искажение передаваемых данных.</t>
    </r>
  </si>
  <si>
    <t>2.7.</t>
  </si>
  <si>
    <t>При работе Вам будет видна только часть данных. Для перемещения используйте стрелки на клавиатуре и полосы прокрутки на экране.</t>
  </si>
  <si>
    <t>2.8.</t>
  </si>
  <si>
    <t>Не рекомендуем отключать защиту данного файла, так как работа формы может быть нарушена, что приведет к неправильной передаче данных.</t>
  </si>
  <si>
    <t>Заполнение отдельных разделов</t>
  </si>
  <si>
    <t>3. Описание разделов (листов) формы отчёта</t>
  </si>
  <si>
    <t>Раздел "Инструкция" содержит пошаговую инструкцию по формированию и передаче информации.</t>
  </si>
  <si>
    <t>4. Создание файла отчёта при работе в MS Excel 2000-2010</t>
  </si>
  <si>
    <t>Выберите в пункте меню "Файл" - "Сохранить как...".
В MS Excel после этого нажмите кнопку "Обзор".</t>
  </si>
  <si>
    <t xml:space="preserve">Выберите папку для размещения отчёта. </t>
  </si>
  <si>
    <t>Нажмите "сохранить".</t>
  </si>
  <si>
    <t>5. Отправка подготовленного отчета</t>
  </si>
  <si>
    <t>Шаги 5.2 - 5.5 выполняются в случае, если  вы являетесь муниципальным координатором исследования или координатором образовательной организации, подведомственной Департаменту образования Орловской области</t>
  </si>
  <si>
    <r>
      <t>Авторизуйтесь в личном кабинете (</t>
    </r>
    <r>
      <rPr>
        <sz val="11"/>
        <color indexed="56"/>
        <rFont val="Times New Roman"/>
        <family val="1"/>
        <charset val="204"/>
      </rPr>
      <t>http://orcoko.ru:11111</t>
    </r>
    <r>
      <rPr>
        <sz val="11"/>
        <rFont val="Times New Roman"/>
        <family val="1"/>
        <charset val="204"/>
      </rPr>
      <t xml:space="preserve">), используя логин и пароль. </t>
    </r>
  </si>
  <si>
    <t>Выберите публикацию, соответствующую сдаваемому отчёту. Нажмите на кнопку "Загрузить файл".</t>
  </si>
  <si>
    <t>5.4.</t>
  </si>
  <si>
    <t>Укажите в открывшемся окне расположение файла с отчётом.</t>
  </si>
  <si>
    <t>5.5.</t>
  </si>
  <si>
    <t>Убедитесь, что Ваш отчёт загружен и принятые данные соответствуют ожидаемым.</t>
  </si>
  <si>
    <r>
      <rPr>
        <b/>
        <sz val="14"/>
        <color indexed="16"/>
        <rFont val="Times New Roman"/>
        <family val="1"/>
        <charset val="204"/>
      </rPr>
      <t>Идентификация школ с низкими результатами обучения и школ, функционирующих в сложных социальных условиях</t>
    </r>
    <r>
      <rPr>
        <b/>
        <sz val="14"/>
        <color indexed="30"/>
        <rFont val="Times New Roman"/>
        <family val="1"/>
        <charset val="204"/>
      </rPr>
      <t xml:space="preserve">
</t>
    </r>
  </si>
  <si>
    <t>версия 1.19</t>
  </si>
  <si>
    <t>Впишите, пожалуйста, долю в % (с точностью до десятых) от общего числа учителей в школе. Если в Вашей школе нет учителей с высшей и первой квалификационной категорией, впишите "0" в стороку ответа</t>
  </si>
  <si>
    <r>
      <rPr>
        <b/>
        <sz val="11"/>
        <color indexed="16"/>
        <rFont val="Times New Roman"/>
        <family val="1"/>
        <charset val="204"/>
      </rPr>
      <t>Важно! Категорически запрещается удалять ячейки, строки, столбцы и двигать ячейки мышью!</t>
    </r>
    <r>
      <rPr>
        <b/>
        <sz val="11"/>
        <color indexed="6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Для очистки ячейки при работе в Microsoft Excel пользуйтесь клавишей "delete" 
Для копирования информации внутри файла пользуйтесь Ctrl+C(копирование) и Ctrl+V(вставка).</t>
    </r>
  </si>
  <si>
    <t>Раздел "Анкета". Заполняется данными по вашей образовательной организации</t>
  </si>
  <si>
    <t>Раздел "Отчет" формируется автоматически по мере заполнения раздела "Анкета" и не требует отдельного заполнения.</t>
  </si>
  <si>
    <r>
      <t>Дайте файлу имя, добавив сокращенное название муниципалитете, ОО и т.д. по необходимости. 
Например:</t>
    </r>
    <r>
      <rPr>
        <i/>
        <sz val="11"/>
        <rFont val="Times New Roman"/>
        <family val="1"/>
        <charset val="204"/>
      </rPr>
      <t xml:space="preserve"> г. Орел_СОШ 9__Сложный контингент</t>
    </r>
  </si>
  <si>
    <t>Отправьте сохраненый файл по электронной почте муниципальному координатору в указанные сроки.</t>
  </si>
  <si>
    <r>
      <t xml:space="preserve">Убедитесь, что все данные внесены, отчет полностью сформирован, не содержит пустых, не заполненых ячеек. </t>
    </r>
    <r>
      <rPr>
        <sz val="11"/>
        <rFont val="Times New Roman"/>
        <family val="1"/>
        <charset val="204"/>
      </rPr>
      <t>Сохраните заполненную форму.</t>
    </r>
  </si>
  <si>
    <t>В ряде ячеек данные можно выбирать из списка (ячейки выделены желтым цветом). При нажатии на такие ячейки в правом нижнем углу появляется стрелка выпадающего списка (как и у ячейки справа). Нажмите на стрелку и, воспользовавшись полосой прокрутки, выберите нужное вам значение.</t>
  </si>
  <si>
    <r>
      <t>Форма предназначена для сбора данных и подготовки к отправке результатов мониторинга
"</t>
    </r>
    <r>
      <rPr>
        <i/>
        <sz val="11"/>
        <rFont val="Times New Roman"/>
        <family val="1"/>
        <charset val="204"/>
      </rPr>
      <t>Идентификация школ с низкими результатами обучения и школ, функционирующих в сложных социальных условиях"</t>
    </r>
  </si>
  <si>
    <r>
      <t xml:space="preserve">После заполнения анкеты и сохранения файла формы отчёта  рекомендуется создать по копии файла для вашей школы, добавив название муниципалитета и сокращенное название ОО. </t>
    </r>
    <r>
      <rPr>
        <i/>
        <sz val="11"/>
        <rFont val="Times New Roman"/>
        <family val="1"/>
        <charset val="204"/>
      </rPr>
      <t>Например: г. Орел_СОШ 9__Сложный контингент</t>
    </r>
  </si>
  <si>
    <t xml:space="preserve">Подготовка файла отчёта для отправки </t>
  </si>
  <si>
    <t>Ваша школа является средней/основной общеобразовательной школой и не имеет никаких статусов</t>
  </si>
  <si>
    <t>Пожалуйста, выберите 1, если в школе работает педагог-психолог, и 0 – если данного специалиста нет</t>
  </si>
  <si>
    <t>Заполняйте поля, выделенные цветом (см. справа). В поля, выделенные голубым, нужно вписать свое значение в зависимости от контекста. Поля, выделенные зеленым - не заполнять, показатель расчитывается автоматически!</t>
  </si>
  <si>
    <t>Пожалуйста, выберите "1", если утверждение для Вашей школы верно, и "0", если неверно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</si>
</sst>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%"/>
    <numFmt numFmtId="166" formatCode="0.000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4"/>
      <color indexed="16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4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/>
    </xf>
    <xf numFmtId="0" fontId="2" fillId="2" borderId="0" xfId="0" applyFont="1" applyFill="1"/>
    <xf numFmtId="0" fontId="4" fillId="5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2" fillId="7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wrapText="1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vertical="center" wrapText="1"/>
    </xf>
    <xf numFmtId="164" fontId="5" fillId="13" borderId="1" xfId="0" applyNumberFormat="1" applyFont="1" applyFill="1" applyBorder="1" applyAlignment="1">
      <alignment vertical="center" wrapText="1"/>
    </xf>
    <xf numFmtId="164" fontId="2" fillId="14" borderId="1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left" vertical="center" wrapText="1"/>
    </xf>
    <xf numFmtId="164" fontId="2" fillId="15" borderId="1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left" vertical="center" wrapText="1"/>
    </xf>
    <xf numFmtId="164" fontId="2" fillId="16" borderId="1" xfId="0" applyNumberFormat="1" applyFont="1" applyFill="1" applyBorder="1" applyAlignment="1">
      <alignment horizontal="center" vertical="center"/>
    </xf>
    <xf numFmtId="164" fontId="5" fillId="16" borderId="1" xfId="0" applyNumberFormat="1" applyFont="1" applyFill="1" applyBorder="1" applyAlignment="1">
      <alignment wrapText="1"/>
    </xf>
    <xf numFmtId="0" fontId="3" fillId="1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" fontId="2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right" vertical="top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16" fontId="12" fillId="0" borderId="0" xfId="1" applyNumberFormat="1" applyFont="1" applyAlignment="1" applyProtection="1">
      <alignment horizontal="right" vertical="top" wrapText="1"/>
      <protection hidden="1"/>
    </xf>
    <xf numFmtId="0" fontId="16" fillId="0" borderId="0" xfId="1" applyFont="1" applyAlignment="1" applyProtection="1">
      <alignment horizontal="left" vertical="center" wrapText="1"/>
      <protection hidden="1"/>
    </xf>
    <xf numFmtId="0" fontId="12" fillId="0" borderId="0" xfId="1" applyFont="1" applyAlignment="1" applyProtection="1">
      <alignment horizontal="left" vertical="center" wrapText="1"/>
      <protection hidden="1"/>
    </xf>
    <xf numFmtId="0" fontId="19" fillId="0" borderId="0" xfId="1" applyFont="1" applyAlignment="1" applyProtection="1">
      <alignment vertical="center" wrapText="1"/>
      <protection hidden="1"/>
    </xf>
    <xf numFmtId="49" fontId="12" fillId="0" borderId="0" xfId="1" applyNumberFormat="1" applyFont="1" applyAlignment="1" applyProtection="1">
      <alignment horizontal="left" vertical="center" wrapText="1"/>
      <protection hidden="1"/>
    </xf>
    <xf numFmtId="167" fontId="2" fillId="0" borderId="0" xfId="1" applyNumberFormat="1" applyFont="1" applyAlignment="1" applyProtection="1">
      <alignment horizontal="right" vertical="top" wrapText="1"/>
      <protection hidden="1"/>
    </xf>
    <xf numFmtId="0" fontId="2" fillId="0" borderId="0" xfId="1" applyFont="1" applyAlignment="1" applyProtection="1">
      <alignment horizontal="left" vertical="top" wrapText="1"/>
      <protection hidden="1"/>
    </xf>
    <xf numFmtId="0" fontId="22" fillId="0" borderId="0" xfId="1" applyFont="1" applyAlignment="1" applyProtection="1">
      <alignment horizontal="left" vertical="top" wrapText="1"/>
      <protection hidden="1"/>
    </xf>
    <xf numFmtId="49" fontId="12" fillId="0" borderId="0" xfId="1" applyNumberFormat="1" applyFont="1" applyAlignment="1" applyProtection="1">
      <alignment horizontal="right" vertical="top" wrapText="1"/>
      <protection hidden="1"/>
    </xf>
    <xf numFmtId="0" fontId="0" fillId="22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0" borderId="1" xfId="0" applyFill="1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2" borderId="1" xfId="0" applyFont="1" applyFill="1" applyBorder="1" applyAlignment="1" applyProtection="1">
      <alignment horizontal="center" wrapText="1"/>
      <protection locked="0" hidden="1"/>
    </xf>
    <xf numFmtId="0" fontId="2" fillId="20" borderId="1" xfId="0" applyFont="1" applyFill="1" applyBorder="1" applyAlignment="1" applyProtection="1">
      <alignment horizontal="center"/>
      <protection locked="0" hidden="1"/>
    </xf>
    <xf numFmtId="0" fontId="2" fillId="22" borderId="1" xfId="0" applyFont="1" applyFill="1" applyBorder="1" applyAlignment="1" applyProtection="1">
      <alignment horizontal="center"/>
      <protection locked="0" hidden="1"/>
    </xf>
    <xf numFmtId="1" fontId="3" fillId="21" borderId="1" xfId="0" applyNumberFormat="1" applyFont="1" applyFill="1" applyBorder="1" applyAlignment="1" applyProtection="1">
      <alignment horizontal="center"/>
      <protection hidden="1"/>
    </xf>
    <xf numFmtId="0" fontId="2" fillId="20" borderId="1" xfId="0" applyFont="1" applyFill="1" applyBorder="1" applyAlignment="1" applyProtection="1">
      <alignment horizontal="center" vertical="center"/>
      <protection locked="0" hidden="1"/>
    </xf>
    <xf numFmtId="164" fontId="3" fillId="21" borderId="1" xfId="0" applyNumberFormat="1" applyFont="1" applyFill="1" applyBorder="1" applyAlignment="1" applyProtection="1">
      <alignment horizontal="center" vertical="center"/>
      <protection hidden="1"/>
    </xf>
    <xf numFmtId="165" fontId="2" fillId="22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21" borderId="1" xfId="0" applyNumberFormat="1" applyFont="1" applyFill="1" applyBorder="1" applyAlignment="1" applyProtection="1">
      <alignment horizontal="center"/>
      <protection hidden="1"/>
    </xf>
    <xf numFmtId="165" fontId="2" fillId="22" borderId="1" xfId="0" applyNumberFormat="1" applyFont="1" applyFill="1" applyBorder="1" applyAlignment="1" applyProtection="1">
      <alignment horizontal="center"/>
      <protection locked="0" hidden="1"/>
    </xf>
    <xf numFmtId="165" fontId="2" fillId="22" borderId="1" xfId="0" applyNumberFormat="1" applyFont="1" applyFill="1" applyBorder="1" applyAlignment="1" applyProtection="1">
      <alignment horizontal="center" wrapText="1"/>
      <protection locked="0" hidden="1"/>
    </xf>
    <xf numFmtId="0" fontId="3" fillId="21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vertical="top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3" borderId="1" xfId="0" applyFill="1" applyBorder="1" applyAlignment="1" applyProtection="1">
      <alignment vertical="top" wrapText="1"/>
      <protection hidden="1"/>
    </xf>
    <xf numFmtId="1" fontId="0" fillId="3" borderId="1" xfId="0" applyNumberFormat="1" applyFill="1" applyBorder="1" applyAlignment="1" applyProtection="1">
      <alignment vertical="top" wrapText="1"/>
      <protection hidden="1"/>
    </xf>
    <xf numFmtId="0" fontId="0" fillId="17" borderId="1" xfId="0" applyFill="1" applyBorder="1" applyAlignment="1" applyProtection="1">
      <alignment horizontal="center" vertical="top" wrapText="1"/>
      <protection hidden="1"/>
    </xf>
    <xf numFmtId="0" fontId="0" fillId="18" borderId="1" xfId="0" applyFill="1" applyBorder="1" applyAlignment="1" applyProtection="1">
      <alignment horizontal="center" vertical="top" wrapText="1"/>
      <protection hidden="1"/>
    </xf>
    <xf numFmtId="166" fontId="0" fillId="8" borderId="1" xfId="0" applyNumberFormat="1" applyFill="1" applyBorder="1" applyAlignment="1" applyProtection="1">
      <alignment horizontal="center" vertical="top" wrapText="1"/>
      <protection hidden="1"/>
    </xf>
    <xf numFmtId="164" fontId="0" fillId="13" borderId="1" xfId="0" applyNumberFormat="1" applyFill="1" applyBorder="1" applyAlignment="1" applyProtection="1">
      <alignment horizontal="center" vertical="top" wrapText="1"/>
      <protection hidden="1"/>
    </xf>
    <xf numFmtId="0" fontId="0" fillId="6" borderId="1" xfId="0" applyFill="1" applyBorder="1" applyAlignment="1" applyProtection="1">
      <alignment horizontal="center" vertical="top" wrapText="1"/>
      <protection hidden="1"/>
    </xf>
    <xf numFmtId="0" fontId="0" fillId="6" borderId="1" xfId="0" applyFill="1" applyBorder="1" applyAlignment="1" applyProtection="1">
      <alignment horizontal="center" vertical="top"/>
      <protection hidden="1"/>
    </xf>
    <xf numFmtId="0" fontId="0" fillId="14" borderId="1" xfId="0" applyFill="1" applyBorder="1" applyAlignment="1" applyProtection="1">
      <alignment horizontal="center" vertical="top"/>
      <protection hidden="1"/>
    </xf>
    <xf numFmtId="0" fontId="0" fillId="4" borderId="1" xfId="0" applyFill="1" applyBorder="1" applyAlignment="1" applyProtection="1">
      <alignment vertical="top"/>
      <protection hidden="1"/>
    </xf>
    <xf numFmtId="0" fontId="0" fillId="15" borderId="1" xfId="0" applyFill="1" applyBorder="1" applyAlignment="1" applyProtection="1">
      <alignment vertical="top"/>
      <protection hidden="1"/>
    </xf>
    <xf numFmtId="0" fontId="0" fillId="7" borderId="1" xfId="0" applyFill="1" applyBorder="1" applyAlignment="1" applyProtection="1">
      <alignment vertical="top"/>
      <protection hidden="1"/>
    </xf>
    <xf numFmtId="0" fontId="0" fillId="16" borderId="1" xfId="0" applyFill="1" applyBorder="1" applyAlignment="1" applyProtection="1">
      <alignment vertical="top"/>
      <protection hidden="1"/>
    </xf>
    <xf numFmtId="0" fontId="0" fillId="5" borderId="1" xfId="0" applyFill="1" applyBorder="1" applyAlignment="1" applyProtection="1">
      <alignment vertical="top"/>
      <protection hidden="1"/>
    </xf>
    <xf numFmtId="0" fontId="0" fillId="19" borderId="1" xfId="0" applyFill="1" applyBorder="1" applyAlignment="1" applyProtection="1">
      <alignment vertical="top"/>
      <protection hidden="1"/>
    </xf>
    <xf numFmtId="0" fontId="25" fillId="0" borderId="0" xfId="0" applyFont="1" applyAlignment="1">
      <alignment horizontal="center" wrapText="1"/>
    </xf>
    <xf numFmtId="0" fontId="2" fillId="20" borderId="1" xfId="0" applyFont="1" applyFill="1" applyBorder="1" applyAlignment="1" applyProtection="1">
      <alignment horizontal="center" wrapText="1"/>
      <protection locked="0" hidden="1"/>
    </xf>
    <xf numFmtId="164" fontId="26" fillId="13" borderId="1" xfId="0" applyNumberFormat="1" applyFont="1" applyFill="1" applyBorder="1" applyAlignment="1" applyProtection="1">
      <alignment vertical="top"/>
      <protection hidden="1"/>
    </xf>
    <xf numFmtId="164" fontId="26" fillId="14" borderId="1" xfId="0" applyNumberFormat="1" applyFont="1" applyFill="1" applyBorder="1" applyAlignment="1" applyProtection="1">
      <alignment vertical="top"/>
      <protection hidden="1"/>
    </xf>
    <xf numFmtId="0" fontId="26" fillId="0" borderId="0" xfId="0" applyFont="1"/>
    <xf numFmtId="0" fontId="4" fillId="5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64" fontId="2" fillId="16" borderId="1" xfId="0" applyNumberFormat="1" applyFont="1" applyFill="1" applyBorder="1" applyAlignment="1">
      <alignment vertical="center" wrapText="1"/>
    </xf>
    <xf numFmtId="0" fontId="2" fillId="19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164" fontId="2" fillId="1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4" fontId="2" fillId="15" borderId="1" xfId="0" applyNumberFormat="1" applyFont="1" applyFill="1" applyBorder="1" applyAlignment="1">
      <alignment vertical="center" wrapText="1"/>
    </xf>
    <xf numFmtId="16" fontId="11" fillId="0" borderId="0" xfId="1" applyNumberFormat="1" applyFont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left" vertical="center" wrapText="1"/>
      <protection hidden="1"/>
    </xf>
    <xf numFmtId="0" fontId="13" fillId="0" borderId="0" xfId="1" applyFont="1" applyAlignment="1" applyProtection="1">
      <alignment horizontal="center" vertical="center" wrapText="1"/>
      <protection hidden="1"/>
    </xf>
    <xf numFmtId="16" fontId="12" fillId="0" borderId="0" xfId="1" applyNumberFormat="1" applyFont="1" applyAlignment="1" applyProtection="1">
      <alignment horizontal="right" vertical="top" wrapText="1"/>
      <protection hidden="1"/>
    </xf>
    <xf numFmtId="0" fontId="12" fillId="0" borderId="5" xfId="1" applyFont="1" applyBorder="1" applyAlignment="1" applyProtection="1">
      <alignment horizontal="left" vertical="center" wrapText="1"/>
      <protection hidden="1"/>
    </xf>
    <xf numFmtId="16" fontId="20" fillId="0" borderId="0" xfId="1" applyNumberFormat="1" applyFont="1" applyAlignment="1" applyProtection="1">
      <alignment horizontal="center" vertical="top" wrapText="1"/>
      <protection hidden="1"/>
    </xf>
    <xf numFmtId="0" fontId="21" fillId="0" borderId="0" xfId="1" applyFont="1" applyAlignment="1" applyProtection="1">
      <alignment horizontal="center" vertical="top" wrapText="1"/>
      <protection hidden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</cellXfs>
  <cellStyles count="2">
    <cellStyle name="Обычный" xfId="0" builtinId="0"/>
    <cellStyle name="Обычный_dr5m_form22EX03" xfId="1"/>
  </cellStyles>
  <dxfs count="0"/>
  <tableStyles count="0" defaultTableStyle="TableStyleMedium2" defaultPivotStyle="PivotStyleMedium9"/>
  <colors>
    <mruColors>
      <color rgb="FFCCECFF"/>
      <color rgb="FFFFFF99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716280</xdr:colOff>
      <xdr:row>30</xdr:row>
      <xdr:rowOff>0</xdr:rowOff>
    </xdr:from>
    <xdr:to>
      <xdr:col>1</xdr:col>
      <xdr:colOff>716280</xdr:colOff>
      <xdr:row>32</xdr:row>
      <xdr:rowOff>144780</xdr:rowOff>
    </xdr:to>
    <xdr:pic>
      <xdr:nvPicPr>
        <xdr:cNvPr id="14" name="Picture 2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496568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30</xdr:row>
      <xdr:rowOff>0</xdr:rowOff>
    </xdr:from>
    <xdr:to>
      <xdr:col>1</xdr:col>
      <xdr:colOff>716280</xdr:colOff>
      <xdr:row>32</xdr:row>
      <xdr:rowOff>144780</xdr:rowOff>
    </xdr:to>
    <xdr:pic>
      <xdr:nvPicPr>
        <xdr:cNvPr id="15" name="Picture 5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496568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31</xdr:row>
      <xdr:rowOff>0</xdr:rowOff>
    </xdr:from>
    <xdr:to>
      <xdr:col>1</xdr:col>
      <xdr:colOff>716280</xdr:colOff>
      <xdr:row>31</xdr:row>
      <xdr:rowOff>175260</xdr:rowOff>
    </xdr:to>
    <xdr:pic>
      <xdr:nvPicPr>
        <xdr:cNvPr id="16" name="Picture 2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51409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31</xdr:row>
      <xdr:rowOff>0</xdr:rowOff>
    </xdr:from>
    <xdr:to>
      <xdr:col>1</xdr:col>
      <xdr:colOff>716280</xdr:colOff>
      <xdr:row>31</xdr:row>
      <xdr:rowOff>175260</xdr:rowOff>
    </xdr:to>
    <xdr:pic>
      <xdr:nvPicPr>
        <xdr:cNvPr id="17" name="Picture 5" descr="опенофис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514094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workbookViewId="0">
      <selection activeCell="B1" sqref="B1"/>
    </sheetView>
  </sheetViews>
  <sheetFormatPr defaultRowHeight="14.4" x14ac:dyDescent="0.3"/>
  <sheetData>
    <row r="2" spans="2:3" x14ac:dyDescent="0.3">
      <c r="B2" t="s">
        <v>14</v>
      </c>
      <c r="C2">
        <v>0</v>
      </c>
    </row>
    <row r="3" spans="2:3" x14ac:dyDescent="0.3">
      <c r="B3" t="s">
        <v>15</v>
      </c>
      <c r="C3">
        <v>1</v>
      </c>
    </row>
    <row r="4" spans="2:3" x14ac:dyDescent="0.3">
      <c r="B4" t="s">
        <v>16</v>
      </c>
    </row>
    <row r="5" spans="2:3" x14ac:dyDescent="0.3">
      <c r="B5" t="s">
        <v>17</v>
      </c>
    </row>
    <row r="6" spans="2:3" x14ac:dyDescent="0.3">
      <c r="B6" t="s">
        <v>18</v>
      </c>
    </row>
    <row r="7" spans="2:3" x14ac:dyDescent="0.3">
      <c r="B7" t="s">
        <v>19</v>
      </c>
    </row>
    <row r="8" spans="2:3" x14ac:dyDescent="0.3">
      <c r="B8" t="s">
        <v>20</v>
      </c>
    </row>
    <row r="9" spans="2:3" x14ac:dyDescent="0.3">
      <c r="B9" t="s">
        <v>21</v>
      </c>
    </row>
    <row r="10" spans="2:3" x14ac:dyDescent="0.3">
      <c r="B10" t="s">
        <v>22</v>
      </c>
    </row>
    <row r="11" spans="2:3" x14ac:dyDescent="0.3">
      <c r="B11" t="s">
        <v>23</v>
      </c>
    </row>
    <row r="12" spans="2:3" x14ac:dyDescent="0.3">
      <c r="B12" t="s">
        <v>24</v>
      </c>
    </row>
    <row r="13" spans="2:3" x14ac:dyDescent="0.3">
      <c r="B13" t="s">
        <v>25</v>
      </c>
    </row>
    <row r="14" spans="2:3" x14ac:dyDescent="0.3">
      <c r="B14" t="s">
        <v>26</v>
      </c>
    </row>
    <row r="15" spans="2:3" x14ac:dyDescent="0.3">
      <c r="B15" t="s">
        <v>27</v>
      </c>
    </row>
    <row r="16" spans="2:3" x14ac:dyDescent="0.3">
      <c r="B16" t="s">
        <v>28</v>
      </c>
    </row>
    <row r="17" spans="2:2" x14ac:dyDescent="0.3">
      <c r="B17" t="s">
        <v>29</v>
      </c>
    </row>
    <row r="18" spans="2:2" x14ac:dyDescent="0.3">
      <c r="B18" t="s">
        <v>30</v>
      </c>
    </row>
    <row r="19" spans="2:2" x14ac:dyDescent="0.3">
      <c r="B19" t="s">
        <v>31</v>
      </c>
    </row>
    <row r="20" spans="2:2" x14ac:dyDescent="0.3">
      <c r="B20" t="s">
        <v>32</v>
      </c>
    </row>
    <row r="21" spans="2:2" x14ac:dyDescent="0.3">
      <c r="B21" t="s">
        <v>33</v>
      </c>
    </row>
    <row r="22" spans="2:2" x14ac:dyDescent="0.3">
      <c r="B22" t="s">
        <v>34</v>
      </c>
    </row>
    <row r="23" spans="2:2" x14ac:dyDescent="0.3">
      <c r="B23" t="s">
        <v>35</v>
      </c>
    </row>
    <row r="24" spans="2:2" x14ac:dyDescent="0.3">
      <c r="B24" t="s">
        <v>36</v>
      </c>
    </row>
    <row r="25" spans="2:2" x14ac:dyDescent="0.3">
      <c r="B25" t="s">
        <v>37</v>
      </c>
    </row>
    <row r="26" spans="2:2" x14ac:dyDescent="0.3">
      <c r="B26" t="s">
        <v>38</v>
      </c>
    </row>
    <row r="27" spans="2:2" x14ac:dyDescent="0.3">
      <c r="B27" t="s">
        <v>39</v>
      </c>
    </row>
    <row r="28" spans="2:2" x14ac:dyDescent="0.3">
      <c r="B28" t="s">
        <v>40</v>
      </c>
    </row>
    <row r="29" spans="2:2" x14ac:dyDescent="0.3">
      <c r="B29" t="s">
        <v>41</v>
      </c>
    </row>
    <row r="30" spans="2:2" x14ac:dyDescent="0.3">
      <c r="B3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opLeftCell="A10" workbookViewId="0">
      <selection activeCell="F15" sqref="F15"/>
    </sheetView>
  </sheetViews>
  <sheetFormatPr defaultRowHeight="14.4" x14ac:dyDescent="0.3"/>
  <cols>
    <col min="2" max="2" width="90.33203125" customWidth="1"/>
  </cols>
  <sheetData>
    <row r="1" spans="1:3" x14ac:dyDescent="0.3">
      <c r="A1" s="126" t="s">
        <v>197</v>
      </c>
      <c r="B1" s="126"/>
    </row>
    <row r="2" spans="1:3" ht="61.8" customHeight="1" x14ac:dyDescent="0.3">
      <c r="A2" s="127" t="s">
        <v>228</v>
      </c>
      <c r="B2" s="127"/>
    </row>
    <row r="3" spans="1:3" ht="27.6" x14ac:dyDescent="0.3">
      <c r="A3" s="60" t="s">
        <v>229</v>
      </c>
      <c r="B3" s="61" t="s">
        <v>198</v>
      </c>
    </row>
    <row r="4" spans="1:3" ht="45.6" customHeight="1" x14ac:dyDescent="0.3">
      <c r="A4" s="128" t="s">
        <v>238</v>
      </c>
      <c r="B4" s="128"/>
    </row>
    <row r="5" spans="1:3" x14ac:dyDescent="0.3">
      <c r="A5" s="128" t="s">
        <v>199</v>
      </c>
      <c r="B5" s="128"/>
    </row>
    <row r="6" spans="1:3" ht="15.6" x14ac:dyDescent="0.3">
      <c r="A6" s="129" t="s">
        <v>200</v>
      </c>
      <c r="B6" s="129"/>
    </row>
    <row r="7" spans="1:3" x14ac:dyDescent="0.3">
      <c r="A7" s="62" t="s">
        <v>201</v>
      </c>
      <c r="B7" s="63" t="s">
        <v>202</v>
      </c>
    </row>
    <row r="8" spans="1:3" ht="55.2" x14ac:dyDescent="0.3">
      <c r="A8" s="62" t="s">
        <v>46</v>
      </c>
      <c r="B8" s="64" t="s">
        <v>203</v>
      </c>
    </row>
    <row r="9" spans="1:3" ht="41.4" x14ac:dyDescent="0.3">
      <c r="A9" s="62" t="s">
        <v>47</v>
      </c>
      <c r="B9" s="63" t="s">
        <v>239</v>
      </c>
    </row>
    <row r="10" spans="1:3" ht="15.6" x14ac:dyDescent="0.3">
      <c r="A10" s="125" t="s">
        <v>204</v>
      </c>
      <c r="B10" s="125"/>
    </row>
    <row r="11" spans="1:3" ht="24.6" customHeight="1" x14ac:dyDescent="0.3">
      <c r="A11" s="65" t="s">
        <v>205</v>
      </c>
      <c r="B11" s="63" t="s">
        <v>206</v>
      </c>
    </row>
    <row r="12" spans="1:3" ht="23.4" customHeight="1" x14ac:dyDescent="0.3">
      <c r="A12" s="130" t="s">
        <v>67</v>
      </c>
      <c r="B12" s="131" t="s">
        <v>243</v>
      </c>
      <c r="C12" s="74"/>
    </row>
    <row r="13" spans="1:3" ht="19.8" customHeight="1" x14ac:dyDescent="0.3">
      <c r="A13" s="130"/>
      <c r="B13" s="131"/>
      <c r="C13" s="75"/>
    </row>
    <row r="14" spans="1:3" ht="47.4" customHeight="1" x14ac:dyDescent="0.3">
      <c r="A14" s="65" t="s">
        <v>68</v>
      </c>
      <c r="B14" s="63" t="s">
        <v>237</v>
      </c>
      <c r="C14" s="76"/>
    </row>
    <row r="15" spans="1:3" x14ac:dyDescent="0.3">
      <c r="A15" s="65" t="s">
        <v>69</v>
      </c>
      <c r="B15" s="63" t="s">
        <v>207</v>
      </c>
    </row>
    <row r="16" spans="1:3" ht="43.2" customHeight="1" x14ac:dyDescent="0.3">
      <c r="A16" s="65" t="s">
        <v>70</v>
      </c>
      <c r="B16" s="66" t="s">
        <v>231</v>
      </c>
    </row>
    <row r="17" spans="1:2" ht="82.8" customHeight="1" x14ac:dyDescent="0.3">
      <c r="A17" s="65" t="s">
        <v>71</v>
      </c>
      <c r="B17" s="63" t="s">
        <v>208</v>
      </c>
    </row>
    <row r="18" spans="1:2" ht="27.6" x14ac:dyDescent="0.3">
      <c r="A18" s="65" t="s">
        <v>209</v>
      </c>
      <c r="B18" s="67" t="s">
        <v>210</v>
      </c>
    </row>
    <row r="19" spans="1:2" ht="27.6" x14ac:dyDescent="0.3">
      <c r="A19" s="65" t="s">
        <v>211</v>
      </c>
      <c r="B19" s="63" t="s">
        <v>212</v>
      </c>
    </row>
    <row r="20" spans="1:2" ht="17.399999999999999" x14ac:dyDescent="0.3">
      <c r="A20" s="132" t="s">
        <v>213</v>
      </c>
      <c r="B20" s="132"/>
    </row>
    <row r="21" spans="1:2" ht="15.6" x14ac:dyDescent="0.3">
      <c r="A21" s="133" t="s">
        <v>214</v>
      </c>
      <c r="B21" s="133"/>
    </row>
    <row r="22" spans="1:2" x14ac:dyDescent="0.3">
      <c r="A22" s="65" t="s">
        <v>79</v>
      </c>
      <c r="B22" s="67" t="s">
        <v>215</v>
      </c>
    </row>
    <row r="23" spans="1:2" x14ac:dyDescent="0.3">
      <c r="A23" s="65" t="s">
        <v>149</v>
      </c>
      <c r="B23" s="67" t="s">
        <v>232</v>
      </c>
    </row>
    <row r="24" spans="1:2" ht="27.6" x14ac:dyDescent="0.3">
      <c r="A24" s="65" t="s">
        <v>80</v>
      </c>
      <c r="B24" s="67" t="s">
        <v>233</v>
      </c>
    </row>
    <row r="25" spans="1:2" ht="17.399999999999999" x14ac:dyDescent="0.3">
      <c r="A25" s="124" t="s">
        <v>240</v>
      </c>
      <c r="B25" s="124"/>
    </row>
    <row r="26" spans="1:2" ht="15.6" x14ac:dyDescent="0.3">
      <c r="A26" s="125" t="s">
        <v>216</v>
      </c>
      <c r="B26" s="125"/>
    </row>
    <row r="27" spans="1:2" ht="27.6" x14ac:dyDescent="0.3">
      <c r="A27" s="65" t="s">
        <v>92</v>
      </c>
      <c r="B27" s="68" t="s">
        <v>236</v>
      </c>
    </row>
    <row r="28" spans="1:2" ht="27.6" x14ac:dyDescent="0.3">
      <c r="A28" s="65" t="s">
        <v>93</v>
      </c>
      <c r="B28" s="63" t="s">
        <v>217</v>
      </c>
    </row>
    <row r="29" spans="1:2" x14ac:dyDescent="0.3">
      <c r="A29" s="65" t="s">
        <v>94</v>
      </c>
      <c r="B29" s="69" t="s">
        <v>218</v>
      </c>
    </row>
    <row r="30" spans="1:2" ht="27.6" x14ac:dyDescent="0.3">
      <c r="A30" s="65" t="s">
        <v>95</v>
      </c>
      <c r="B30" s="63" t="s">
        <v>234</v>
      </c>
    </row>
    <row r="31" spans="1:2" x14ac:dyDescent="0.3">
      <c r="A31" s="65" t="s">
        <v>96</v>
      </c>
      <c r="B31" s="63" t="s">
        <v>219</v>
      </c>
    </row>
    <row r="32" spans="1:2" ht="15.6" x14ac:dyDescent="0.3">
      <c r="A32" s="125" t="s">
        <v>220</v>
      </c>
      <c r="B32" s="125"/>
    </row>
    <row r="33" spans="1:2" ht="19.2" customHeight="1" x14ac:dyDescent="0.3">
      <c r="A33" s="70" t="s">
        <v>98</v>
      </c>
      <c r="B33" s="71" t="s">
        <v>235</v>
      </c>
    </row>
    <row r="34" spans="1:2" ht="43.2" x14ac:dyDescent="0.3">
      <c r="A34" s="70"/>
      <c r="B34" s="72" t="s">
        <v>221</v>
      </c>
    </row>
    <row r="35" spans="1:2" x14ac:dyDescent="0.3">
      <c r="A35" s="73" t="s">
        <v>99</v>
      </c>
      <c r="B35" s="63" t="s">
        <v>222</v>
      </c>
    </row>
    <row r="36" spans="1:2" ht="27.6" x14ac:dyDescent="0.3">
      <c r="A36" s="73" t="s">
        <v>100</v>
      </c>
      <c r="B36" s="63" t="s">
        <v>223</v>
      </c>
    </row>
    <row r="37" spans="1:2" x14ac:dyDescent="0.3">
      <c r="A37" s="73" t="s">
        <v>224</v>
      </c>
      <c r="B37" s="63" t="s">
        <v>225</v>
      </c>
    </row>
    <row r="38" spans="1:2" x14ac:dyDescent="0.3">
      <c r="A38" s="73" t="s">
        <v>226</v>
      </c>
      <c r="B38" s="63" t="s">
        <v>227</v>
      </c>
    </row>
  </sheetData>
  <sheetProtection password="C4B7" sheet="1" objects="1" scenarios="1" formatCells="0" formatColumns="0" formatRows="0" insertColumns="0" insertRows="0" insertHyperlinks="0" deleteColumns="0" deleteRows="0" sort="0" autoFilter="0" pivotTables="0"/>
  <mergeCells count="13">
    <mergeCell ref="A25:B25"/>
    <mergeCell ref="A26:B26"/>
    <mergeCell ref="A32:B32"/>
    <mergeCell ref="A1:B1"/>
    <mergeCell ref="A2:B2"/>
    <mergeCell ref="A4:B4"/>
    <mergeCell ref="A5:B5"/>
    <mergeCell ref="A6:B6"/>
    <mergeCell ref="A12:A13"/>
    <mergeCell ref="B12:B13"/>
    <mergeCell ref="A10:B10"/>
    <mergeCell ref="A20:B20"/>
    <mergeCell ref="A21:B21"/>
  </mergeCells>
  <dataValidations count="1">
    <dataValidation type="list" allowBlank="1" showInputMessage="1" showErrorMessage="1" sqref="C14">
      <formula1>данет</formula1>
    </dataValidation>
  </dataValidations>
  <pageMargins left="0.7" right="0.7" top="0.75" bottom="0.75" header="0.3" footer="0.3"/>
  <pageSetup paperSize="9"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topLeftCell="A115" zoomScale="90" zoomScaleNormal="90" workbookViewId="0">
      <selection activeCell="D119" sqref="D119"/>
    </sheetView>
  </sheetViews>
  <sheetFormatPr defaultRowHeight="13.8" x14ac:dyDescent="0.25"/>
  <cols>
    <col min="1" max="1" width="8.88671875" style="34"/>
    <col min="2" max="2" width="8.88671875" style="30"/>
    <col min="3" max="3" width="46" style="117" customWidth="1"/>
    <col min="4" max="4" width="45.21875" style="77" customWidth="1"/>
    <col min="5" max="5" width="13.21875" style="78" customWidth="1"/>
    <col min="6" max="6" width="28" style="107" customWidth="1"/>
    <col min="7" max="16384" width="8.88671875" style="3"/>
  </cols>
  <sheetData>
    <row r="1" spans="1:6" ht="36.6" customHeight="1" x14ac:dyDescent="0.25">
      <c r="A1" s="134" t="s">
        <v>143</v>
      </c>
      <c r="B1" s="134"/>
      <c r="C1" s="134"/>
      <c r="D1" s="134"/>
      <c r="E1" s="134"/>
    </row>
    <row r="2" spans="1:6" x14ac:dyDescent="0.25">
      <c r="A2" s="35"/>
      <c r="B2" s="33"/>
      <c r="C2" s="135"/>
      <c r="D2" s="135"/>
      <c r="E2" s="135"/>
    </row>
    <row r="3" spans="1:6" ht="14.4" customHeight="1" x14ac:dyDescent="0.25">
      <c r="A3" s="139" t="s">
        <v>0</v>
      </c>
      <c r="B3" s="139"/>
      <c r="C3" s="139"/>
      <c r="D3" s="139"/>
      <c r="E3" s="139"/>
    </row>
    <row r="4" spans="1:6" s="2" customFormat="1" ht="27.6" x14ac:dyDescent="0.25">
      <c r="A4" s="31" t="s">
        <v>60</v>
      </c>
      <c r="B4" s="31" t="s">
        <v>61</v>
      </c>
      <c r="C4" s="118" t="s">
        <v>8</v>
      </c>
      <c r="D4" s="51" t="s">
        <v>9</v>
      </c>
      <c r="E4" s="25" t="s">
        <v>12</v>
      </c>
      <c r="F4" s="107"/>
    </row>
    <row r="5" spans="1:6" s="2" customFormat="1" ht="22.2" customHeight="1" x14ac:dyDescent="0.25">
      <c r="A5" s="138" t="s">
        <v>44</v>
      </c>
      <c r="B5" s="138"/>
      <c r="C5" s="138"/>
      <c r="D5" s="138"/>
      <c r="E5" s="138"/>
      <c r="F5" s="107"/>
    </row>
    <row r="6" spans="1:6" s="2" customFormat="1" ht="27.6" x14ac:dyDescent="0.25">
      <c r="A6" s="144">
        <v>1</v>
      </c>
      <c r="B6" s="32" t="s">
        <v>45</v>
      </c>
      <c r="C6" s="113" t="s">
        <v>13</v>
      </c>
      <c r="D6" s="10" t="s">
        <v>142</v>
      </c>
      <c r="E6" s="108"/>
      <c r="F6" s="107" t="str">
        <f>IF(E6="","Ячейка не заполнена!","")</f>
        <v>Ячейка не заполнена!</v>
      </c>
    </row>
    <row r="7" spans="1:6" ht="41.4" x14ac:dyDescent="0.25">
      <c r="A7" s="144"/>
      <c r="B7" s="29" t="s">
        <v>46</v>
      </c>
      <c r="C7" s="113" t="s">
        <v>10</v>
      </c>
      <c r="D7" s="9" t="s">
        <v>11</v>
      </c>
      <c r="E7" s="79"/>
      <c r="F7" s="107" t="str">
        <f>IF(E7="","Ячейка не заполнена!","")</f>
        <v>Ячейка не заполнена!</v>
      </c>
    </row>
    <row r="8" spans="1:6" ht="27.6" x14ac:dyDescent="0.25">
      <c r="A8" s="144"/>
      <c r="B8" s="29" t="s">
        <v>47</v>
      </c>
      <c r="C8" s="113" t="s">
        <v>2</v>
      </c>
      <c r="D8" s="9" t="s">
        <v>244</v>
      </c>
      <c r="E8" s="80"/>
      <c r="F8" s="107" t="str">
        <f>IF(E8="","Ячейка не заполнена!",IF(AND(E8=0,E9=0,E10=0),"Укажите статус вашей ОО!",""))</f>
        <v>Ячейка не заполнена!</v>
      </c>
    </row>
    <row r="9" spans="1:6" ht="40.200000000000003" customHeight="1" x14ac:dyDescent="0.25">
      <c r="A9" s="144"/>
      <c r="B9" s="29" t="s">
        <v>48</v>
      </c>
      <c r="C9" s="113" t="s">
        <v>3</v>
      </c>
      <c r="D9" s="9" t="s">
        <v>244</v>
      </c>
      <c r="E9" s="80"/>
      <c r="F9" s="107" t="str">
        <f>IF(E9="","Ячейка не заполнена!",IF(AND(E8=1,E9=1),"Вы уже указали, что ОО имеет статус лицея или гимназии. Укажите корректно статус ОО!",""))</f>
        <v>Ячейка не заполнена!</v>
      </c>
    </row>
    <row r="10" spans="1:6" ht="67.8" customHeight="1" x14ac:dyDescent="0.25">
      <c r="A10" s="144"/>
      <c r="B10" s="29" t="s">
        <v>49</v>
      </c>
      <c r="C10" s="113" t="s">
        <v>241</v>
      </c>
      <c r="D10" s="9" t="s">
        <v>244</v>
      </c>
      <c r="E10" s="80"/>
      <c r="F10" s="107" t="str">
        <f>IF(E10="","Ячейка не заполнена!",IF(AND(E8=1,E10=1),"Вы уже указали, что ОО имеет статус лицея или гимназии. Укажите корректно статус ОО!",IF(AND(E9=1,E10=1),"Вы уже указали, что ОО имеет статус школы с углубленным изучением предметов. Укажите корректно статус ОО!","")))</f>
        <v>Ячейка не заполнена!</v>
      </c>
    </row>
    <row r="11" spans="1:6" ht="27.6" x14ac:dyDescent="0.25">
      <c r="A11" s="144"/>
      <c r="B11" s="29" t="s">
        <v>50</v>
      </c>
      <c r="C11" s="113" t="s">
        <v>4</v>
      </c>
      <c r="D11" s="9" t="s">
        <v>244</v>
      </c>
      <c r="E11" s="80"/>
      <c r="F11" s="107" t="str">
        <f t="shared" ref="F11:F67" si="0">IF(E11="","Ячейка не заполнена!","")</f>
        <v>Ячейка не заполнена!</v>
      </c>
    </row>
    <row r="12" spans="1:6" ht="27.6" x14ac:dyDescent="0.25">
      <c r="A12" s="144"/>
      <c r="B12" s="29" t="s">
        <v>51</v>
      </c>
      <c r="C12" s="113" t="s">
        <v>5</v>
      </c>
      <c r="D12" s="9" t="s">
        <v>244</v>
      </c>
      <c r="E12" s="80"/>
      <c r="F12" s="107" t="str">
        <f>IF(E12="","Ячейка не заполнена!","")</f>
        <v>Ячейка не заполнена!</v>
      </c>
    </row>
    <row r="13" spans="1:6" ht="61.8" customHeight="1" x14ac:dyDescent="0.25">
      <c r="A13" s="144"/>
      <c r="B13" s="29" t="s">
        <v>52</v>
      </c>
      <c r="C13" s="113" t="s">
        <v>6</v>
      </c>
      <c r="D13" s="9" t="s">
        <v>244</v>
      </c>
      <c r="E13" s="80"/>
      <c r="F13" s="107" t="str">
        <f>IF(E13="","Ячейка не заполнена!",IF(AND(E12=1,E13=1),"Вы уже указали, что ОО находится в городе. Укажитте корректно территориальное расположение ОО!",""))</f>
        <v>Ячейка не заполнена!</v>
      </c>
    </row>
    <row r="14" spans="1:6" ht="27.6" x14ac:dyDescent="0.25">
      <c r="A14" s="144"/>
      <c r="B14" s="29" t="s">
        <v>53</v>
      </c>
      <c r="C14" s="113" t="s">
        <v>7</v>
      </c>
      <c r="D14" s="9" t="s">
        <v>244</v>
      </c>
      <c r="E14" s="80"/>
      <c r="F14" s="107" t="str">
        <f t="shared" si="0"/>
        <v>Ячейка не заполнена!</v>
      </c>
    </row>
    <row r="15" spans="1:6" ht="55.2" customHeight="1" x14ac:dyDescent="0.25">
      <c r="A15" s="144"/>
      <c r="B15" s="147" t="s">
        <v>54</v>
      </c>
      <c r="C15" s="148" t="s">
        <v>164</v>
      </c>
      <c r="D15" s="146" t="s">
        <v>144</v>
      </c>
      <c r="E15" s="146"/>
    </row>
    <row r="16" spans="1:6" x14ac:dyDescent="0.25">
      <c r="A16" s="144"/>
      <c r="B16" s="147"/>
      <c r="C16" s="148"/>
      <c r="D16" s="11" t="s">
        <v>58</v>
      </c>
      <c r="E16" s="81"/>
    </row>
    <row r="17" spans="1:6" x14ac:dyDescent="0.25">
      <c r="A17" s="144"/>
      <c r="B17" s="147"/>
      <c r="C17" s="148"/>
      <c r="D17" s="11" t="s">
        <v>57</v>
      </c>
      <c r="E17" s="81"/>
    </row>
    <row r="18" spans="1:6" x14ac:dyDescent="0.25">
      <c r="A18" s="144"/>
      <c r="B18" s="147"/>
      <c r="C18" s="148"/>
      <c r="D18" s="11" t="s">
        <v>63</v>
      </c>
      <c r="E18" s="81"/>
    </row>
    <row r="19" spans="1:6" ht="62.4" customHeight="1" x14ac:dyDescent="0.25">
      <c r="A19" s="144"/>
      <c r="B19" s="147" t="s">
        <v>55</v>
      </c>
      <c r="C19" s="148" t="s">
        <v>165</v>
      </c>
      <c r="D19" s="146" t="s">
        <v>145</v>
      </c>
      <c r="E19" s="146"/>
    </row>
    <row r="20" spans="1:6" x14ac:dyDescent="0.25">
      <c r="A20" s="144"/>
      <c r="B20" s="147"/>
      <c r="C20" s="148"/>
      <c r="D20" s="11" t="s">
        <v>58</v>
      </c>
      <c r="E20" s="81"/>
    </row>
    <row r="21" spans="1:6" x14ac:dyDescent="0.25">
      <c r="A21" s="144"/>
      <c r="B21" s="147"/>
      <c r="C21" s="148"/>
      <c r="D21" s="11" t="s">
        <v>57</v>
      </c>
      <c r="E21" s="81"/>
    </row>
    <row r="22" spans="1:6" x14ac:dyDescent="0.25">
      <c r="A22" s="144"/>
      <c r="B22" s="147"/>
      <c r="C22" s="148"/>
      <c r="D22" s="11" t="s">
        <v>63</v>
      </c>
      <c r="E22" s="81"/>
    </row>
    <row r="23" spans="1:6" ht="60" customHeight="1" x14ac:dyDescent="0.25">
      <c r="A23" s="144"/>
      <c r="B23" s="147" t="s">
        <v>56</v>
      </c>
      <c r="C23" s="148" t="s">
        <v>166</v>
      </c>
      <c r="D23" s="146" t="s">
        <v>146</v>
      </c>
      <c r="E23" s="146"/>
    </row>
    <row r="24" spans="1:6" x14ac:dyDescent="0.25">
      <c r="A24" s="144"/>
      <c r="B24" s="147"/>
      <c r="C24" s="148"/>
      <c r="D24" s="11" t="s">
        <v>58</v>
      </c>
      <c r="E24" s="81"/>
    </row>
    <row r="25" spans="1:6" x14ac:dyDescent="0.25">
      <c r="A25" s="144"/>
      <c r="B25" s="147"/>
      <c r="C25" s="148"/>
      <c r="D25" s="11" t="s">
        <v>57</v>
      </c>
      <c r="E25" s="81"/>
    </row>
    <row r="26" spans="1:6" x14ac:dyDescent="0.25">
      <c r="A26" s="144"/>
      <c r="B26" s="147"/>
      <c r="C26" s="148"/>
      <c r="D26" s="11" t="s">
        <v>63</v>
      </c>
      <c r="E26" s="81"/>
    </row>
    <row r="27" spans="1:6" ht="28.8" x14ac:dyDescent="0.3">
      <c r="A27" s="144"/>
      <c r="B27" s="40" t="s">
        <v>64</v>
      </c>
      <c r="C27" s="119" t="s">
        <v>135</v>
      </c>
      <c r="D27" s="41" t="s">
        <v>65</v>
      </c>
      <c r="E27" s="82">
        <f>SUM(E16:E18,E20:E22,E24:E26)/3</f>
        <v>0</v>
      </c>
      <c r="F27" s="107" t="str">
        <f t="shared" si="0"/>
        <v/>
      </c>
    </row>
    <row r="28" spans="1:6" ht="21" customHeight="1" x14ac:dyDescent="0.25">
      <c r="A28" s="143" t="s">
        <v>103</v>
      </c>
      <c r="B28" s="143"/>
      <c r="C28" s="143"/>
      <c r="D28" s="143"/>
      <c r="E28" s="143"/>
    </row>
    <row r="29" spans="1:6" ht="18.600000000000001" customHeight="1" x14ac:dyDescent="0.25">
      <c r="A29" s="149" t="s">
        <v>62</v>
      </c>
      <c r="B29" s="149"/>
      <c r="C29" s="149"/>
      <c r="D29" s="149"/>
      <c r="E29" s="149"/>
    </row>
    <row r="30" spans="1:6" ht="85.2" customHeight="1" x14ac:dyDescent="0.25">
      <c r="A30" s="149">
        <v>2</v>
      </c>
      <c r="B30" s="17" t="s">
        <v>66</v>
      </c>
      <c r="C30" s="19" t="s">
        <v>72</v>
      </c>
      <c r="D30" s="20" t="s">
        <v>147</v>
      </c>
      <c r="E30" s="83"/>
      <c r="F30" s="107" t="str">
        <f t="shared" si="0"/>
        <v>Ячейка не заполнена!</v>
      </c>
    </row>
    <row r="31" spans="1:6" ht="69" x14ac:dyDescent="0.25">
      <c r="A31" s="149"/>
      <c r="B31" s="17" t="s">
        <v>67</v>
      </c>
      <c r="C31" s="19" t="s">
        <v>73</v>
      </c>
      <c r="D31" s="20" t="s">
        <v>147</v>
      </c>
      <c r="E31" s="83"/>
      <c r="F31" s="107" t="str">
        <f t="shared" si="0"/>
        <v>Ячейка не заполнена!</v>
      </c>
    </row>
    <row r="32" spans="1:6" ht="69" x14ac:dyDescent="0.25">
      <c r="A32" s="149"/>
      <c r="B32" s="17" t="s">
        <v>68</v>
      </c>
      <c r="C32" s="19" t="s">
        <v>74</v>
      </c>
      <c r="D32" s="20" t="s">
        <v>147</v>
      </c>
      <c r="E32" s="83"/>
      <c r="F32" s="107" t="str">
        <f t="shared" si="0"/>
        <v>Ячейка не заполнена!</v>
      </c>
    </row>
    <row r="33" spans="1:6" ht="69" x14ac:dyDescent="0.25">
      <c r="A33" s="149"/>
      <c r="B33" s="17" t="s">
        <v>69</v>
      </c>
      <c r="C33" s="19" t="s">
        <v>75</v>
      </c>
      <c r="D33" s="20" t="s">
        <v>147</v>
      </c>
      <c r="E33" s="83"/>
      <c r="F33" s="107" t="str">
        <f t="shared" si="0"/>
        <v>Ячейка не заполнена!</v>
      </c>
    </row>
    <row r="34" spans="1:6" ht="69" x14ac:dyDescent="0.25">
      <c r="A34" s="149"/>
      <c r="B34" s="17" t="s">
        <v>70</v>
      </c>
      <c r="C34" s="19" t="s">
        <v>76</v>
      </c>
      <c r="D34" s="20" t="s">
        <v>147</v>
      </c>
      <c r="E34" s="83"/>
      <c r="F34" s="107" t="str">
        <f t="shared" si="0"/>
        <v>Ячейка не заполнена!</v>
      </c>
    </row>
    <row r="35" spans="1:6" ht="69" x14ac:dyDescent="0.25">
      <c r="A35" s="149"/>
      <c r="B35" s="17" t="s">
        <v>71</v>
      </c>
      <c r="C35" s="19" t="s">
        <v>77</v>
      </c>
      <c r="D35" s="20" t="s">
        <v>147</v>
      </c>
      <c r="E35" s="83"/>
      <c r="F35" s="107" t="str">
        <f t="shared" si="0"/>
        <v>Ячейка не заполнена!</v>
      </c>
    </row>
    <row r="36" spans="1:6" ht="26.4" customHeight="1" x14ac:dyDescent="0.25">
      <c r="A36" s="149"/>
      <c r="B36" s="37">
        <v>2</v>
      </c>
      <c r="C36" s="38" t="s">
        <v>136</v>
      </c>
      <c r="D36" s="39" t="s">
        <v>65</v>
      </c>
      <c r="E36" s="84">
        <f>SUM(E30:E35)/6</f>
        <v>0</v>
      </c>
      <c r="F36" s="107" t="str">
        <f t="shared" si="0"/>
        <v/>
      </c>
    </row>
    <row r="37" spans="1:6" x14ac:dyDescent="0.25">
      <c r="A37" s="145" t="s">
        <v>78</v>
      </c>
      <c r="B37" s="145"/>
      <c r="C37" s="145"/>
      <c r="D37" s="145"/>
      <c r="E37" s="145"/>
    </row>
    <row r="38" spans="1:6" ht="74.400000000000006" customHeight="1" x14ac:dyDescent="0.25">
      <c r="A38" s="145"/>
      <c r="B38" s="16" t="s">
        <v>79</v>
      </c>
      <c r="C38" s="15" t="s">
        <v>167</v>
      </c>
      <c r="D38" s="14" t="s">
        <v>191</v>
      </c>
      <c r="E38" s="85"/>
      <c r="F38" s="107" t="str">
        <f>IF(E38="","Ячейка не заполнена!",IF(E38&gt;100%,"Данные не корректны, будьте внимательны при заполнении!",""))</f>
        <v>Ячейка не заполнена!</v>
      </c>
    </row>
    <row r="39" spans="1:6" ht="69" x14ac:dyDescent="0.25">
      <c r="A39" s="145"/>
      <c r="B39" s="16" t="s">
        <v>149</v>
      </c>
      <c r="C39" s="15" t="s">
        <v>168</v>
      </c>
      <c r="D39" s="14" t="s">
        <v>191</v>
      </c>
      <c r="E39" s="85"/>
      <c r="F39" s="107" t="str">
        <f t="shared" ref="F39:F44" si="1">IF(E39="","Ячейка не заполнена!",IF(E39&gt;100%,"Данные не корректны, будьте внимательны при заполнении!",""))</f>
        <v>Ячейка не заполнена!</v>
      </c>
    </row>
    <row r="40" spans="1:6" ht="69" x14ac:dyDescent="0.25">
      <c r="A40" s="145"/>
      <c r="B40" s="16" t="s">
        <v>80</v>
      </c>
      <c r="C40" s="15" t="s">
        <v>169</v>
      </c>
      <c r="D40" s="14" t="s">
        <v>191</v>
      </c>
      <c r="E40" s="85"/>
      <c r="F40" s="107" t="str">
        <f t="shared" si="1"/>
        <v>Ячейка не заполнена!</v>
      </c>
    </row>
    <row r="41" spans="1:6" ht="69" x14ac:dyDescent="0.25">
      <c r="A41" s="145"/>
      <c r="B41" s="53" t="s">
        <v>81</v>
      </c>
      <c r="C41" s="15" t="s">
        <v>170</v>
      </c>
      <c r="D41" s="14" t="s">
        <v>191</v>
      </c>
      <c r="E41" s="85"/>
      <c r="F41" s="107" t="str">
        <f t="shared" si="1"/>
        <v>Ячейка не заполнена!</v>
      </c>
    </row>
    <row r="42" spans="1:6" ht="72" customHeight="1" x14ac:dyDescent="0.25">
      <c r="A42" s="145"/>
      <c r="B42" s="16" t="s">
        <v>82</v>
      </c>
      <c r="C42" s="15" t="s">
        <v>171</v>
      </c>
      <c r="D42" s="14" t="s">
        <v>191</v>
      </c>
      <c r="E42" s="85"/>
      <c r="F42" s="107" t="str">
        <f t="shared" si="1"/>
        <v>Ячейка не заполнена!</v>
      </c>
    </row>
    <row r="43" spans="1:6" ht="69" x14ac:dyDescent="0.25">
      <c r="A43" s="145"/>
      <c r="B43" s="16" t="s">
        <v>83</v>
      </c>
      <c r="C43" s="15" t="s">
        <v>172</v>
      </c>
      <c r="D43" s="14" t="s">
        <v>191</v>
      </c>
      <c r="E43" s="85"/>
      <c r="F43" s="107" t="str">
        <f t="shared" si="1"/>
        <v>Ячейка не заполнена!</v>
      </c>
    </row>
    <row r="44" spans="1:6" ht="69" x14ac:dyDescent="0.25">
      <c r="A44" s="145"/>
      <c r="B44" s="16" t="s">
        <v>84</v>
      </c>
      <c r="C44" s="15" t="s">
        <v>173</v>
      </c>
      <c r="D44" s="14" t="s">
        <v>191</v>
      </c>
      <c r="E44" s="85"/>
      <c r="F44" s="107" t="str">
        <f t="shared" si="1"/>
        <v>Ячейка не заполнена!</v>
      </c>
    </row>
    <row r="45" spans="1:6" ht="28.8" x14ac:dyDescent="0.25">
      <c r="A45" s="145"/>
      <c r="B45" s="42" t="s">
        <v>148</v>
      </c>
      <c r="C45" s="43" t="s">
        <v>137</v>
      </c>
      <c r="D45" s="44" t="s">
        <v>65</v>
      </c>
      <c r="E45" s="84">
        <f>(E38-E39+E40+E41+E42-2*E43-E44)/3</f>
        <v>0</v>
      </c>
    </row>
    <row r="46" spans="1:6" x14ac:dyDescent="0.25">
      <c r="A46" s="152" t="s">
        <v>85</v>
      </c>
      <c r="B46" s="152"/>
      <c r="C46" s="152"/>
      <c r="D46" s="152"/>
      <c r="E46" s="152"/>
    </row>
    <row r="47" spans="1:6" x14ac:dyDescent="0.25">
      <c r="A47" s="151" t="s">
        <v>86</v>
      </c>
      <c r="B47" s="151"/>
      <c r="C47" s="151"/>
      <c r="D47" s="151"/>
      <c r="E47" s="151"/>
    </row>
    <row r="48" spans="1:6" ht="69" x14ac:dyDescent="0.25">
      <c r="A48" s="151" t="s">
        <v>134</v>
      </c>
      <c r="B48" s="13" t="s">
        <v>92</v>
      </c>
      <c r="C48" s="120" t="s">
        <v>87</v>
      </c>
      <c r="D48" s="18" t="s">
        <v>150</v>
      </c>
      <c r="E48" s="83"/>
      <c r="F48" s="107" t="str">
        <f t="shared" si="0"/>
        <v>Ячейка не заполнена!</v>
      </c>
    </row>
    <row r="49" spans="1:6" ht="69" x14ac:dyDescent="0.25">
      <c r="A49" s="151"/>
      <c r="B49" s="13" t="s">
        <v>93</v>
      </c>
      <c r="C49" s="120" t="s">
        <v>88</v>
      </c>
      <c r="D49" s="18" t="s">
        <v>150</v>
      </c>
      <c r="E49" s="83"/>
      <c r="F49" s="107" t="str">
        <f t="shared" si="0"/>
        <v>Ячейка не заполнена!</v>
      </c>
    </row>
    <row r="50" spans="1:6" ht="69" x14ac:dyDescent="0.25">
      <c r="A50" s="151"/>
      <c r="B50" s="13" t="s">
        <v>94</v>
      </c>
      <c r="C50" s="120" t="s">
        <v>89</v>
      </c>
      <c r="D50" s="18" t="s">
        <v>150</v>
      </c>
      <c r="E50" s="83"/>
      <c r="F50" s="107" t="str">
        <f t="shared" si="0"/>
        <v>Ячейка не заполнена!</v>
      </c>
    </row>
    <row r="51" spans="1:6" ht="69" x14ac:dyDescent="0.25">
      <c r="A51" s="151"/>
      <c r="B51" s="13" t="s">
        <v>95</v>
      </c>
      <c r="C51" s="120" t="s">
        <v>90</v>
      </c>
      <c r="D51" s="18" t="s">
        <v>150</v>
      </c>
      <c r="E51" s="83"/>
      <c r="F51" s="107" t="str">
        <f t="shared" si="0"/>
        <v>Ячейка не заполнена!</v>
      </c>
    </row>
    <row r="52" spans="1:6" ht="69" x14ac:dyDescent="0.25">
      <c r="A52" s="151"/>
      <c r="B52" s="13" t="s">
        <v>96</v>
      </c>
      <c r="C52" s="120" t="s">
        <v>91</v>
      </c>
      <c r="D52" s="18" t="s">
        <v>150</v>
      </c>
      <c r="E52" s="83"/>
      <c r="F52" s="107" t="str">
        <f t="shared" si="0"/>
        <v>Ячейка не заполнена!</v>
      </c>
    </row>
    <row r="53" spans="1:6" ht="31.8" customHeight="1" x14ac:dyDescent="0.25">
      <c r="A53" s="151"/>
      <c r="B53" s="45" t="s">
        <v>134</v>
      </c>
      <c r="C53" s="121" t="s">
        <v>138</v>
      </c>
      <c r="D53" s="46" t="s">
        <v>65</v>
      </c>
      <c r="E53" s="84">
        <f>SUM(E48:E52)/5</f>
        <v>0</v>
      </c>
      <c r="F53" s="107" t="str">
        <f t="shared" si="0"/>
        <v/>
      </c>
    </row>
    <row r="54" spans="1:6" x14ac:dyDescent="0.25">
      <c r="A54" s="150" t="s">
        <v>97</v>
      </c>
      <c r="B54" s="150"/>
      <c r="C54" s="150"/>
      <c r="D54" s="150"/>
      <c r="E54" s="150"/>
    </row>
    <row r="55" spans="1:6" ht="55.2" x14ac:dyDescent="0.25">
      <c r="A55" s="150" t="s">
        <v>101</v>
      </c>
      <c r="B55" s="22" t="s">
        <v>98</v>
      </c>
      <c r="C55" s="122" t="s">
        <v>174</v>
      </c>
      <c r="D55" s="23" t="s">
        <v>154</v>
      </c>
      <c r="E55" s="85"/>
      <c r="F55" s="107" t="str">
        <f>IF(E55="","Ячейка не заполнена!",IF(E55&gt;100%,"Данные не корректны, будьте внимательны при заполнении!",""))</f>
        <v>Ячейка не заполнена!</v>
      </c>
    </row>
    <row r="56" spans="1:6" ht="82.8" x14ac:dyDescent="0.25">
      <c r="A56" s="150"/>
      <c r="B56" s="22" t="s">
        <v>99</v>
      </c>
      <c r="C56" s="122" t="s">
        <v>175</v>
      </c>
      <c r="D56" s="23" t="s">
        <v>154</v>
      </c>
      <c r="E56" s="85"/>
      <c r="F56" s="107" t="str">
        <f t="shared" ref="F56:F57" si="2">IF(E56="","Ячейка не заполнена!",IF(E56&gt;100%,"Данные не корректны, будьте внимательны при заполнении!",""))</f>
        <v>Ячейка не заполнена!</v>
      </c>
    </row>
    <row r="57" spans="1:6" ht="55.2" x14ac:dyDescent="0.25">
      <c r="A57" s="150"/>
      <c r="B57" s="22" t="s">
        <v>100</v>
      </c>
      <c r="C57" s="122" t="s">
        <v>176</v>
      </c>
      <c r="D57" s="23" t="s">
        <v>154</v>
      </c>
      <c r="E57" s="85"/>
      <c r="F57" s="107" t="str">
        <f t="shared" si="2"/>
        <v>Ячейка не заполнена!</v>
      </c>
    </row>
    <row r="58" spans="1:6" ht="48" customHeight="1" x14ac:dyDescent="0.25">
      <c r="A58" s="150"/>
      <c r="B58" s="47" t="s">
        <v>101</v>
      </c>
      <c r="C58" s="123" t="s">
        <v>139</v>
      </c>
      <c r="D58" s="48" t="s">
        <v>65</v>
      </c>
      <c r="E58" s="84">
        <f>(E55+2*E56+E57)/4</f>
        <v>0</v>
      </c>
      <c r="F58" s="107" t="str">
        <f t="shared" si="0"/>
        <v/>
      </c>
    </row>
    <row r="59" spans="1:6" x14ac:dyDescent="0.25">
      <c r="A59" s="140" t="s">
        <v>102</v>
      </c>
      <c r="B59" s="140"/>
      <c r="C59" s="140"/>
      <c r="D59" s="140"/>
      <c r="E59" s="140"/>
    </row>
    <row r="60" spans="1:6" ht="69" x14ac:dyDescent="0.25">
      <c r="A60" s="140" t="s">
        <v>110</v>
      </c>
      <c r="B60" s="21" t="s">
        <v>104</v>
      </c>
      <c r="C60" s="114" t="s">
        <v>177</v>
      </c>
      <c r="D60" s="24" t="s">
        <v>230</v>
      </c>
      <c r="E60" s="87"/>
      <c r="F60" s="107" t="str">
        <f>IF(E60="","Ячейка не заполнена!",IF(E60&gt;100%,"Данные не корректны, будьте внимательны при заполнении!",""))</f>
        <v>Ячейка не заполнена!</v>
      </c>
    </row>
    <row r="61" spans="1:6" ht="69" x14ac:dyDescent="0.25">
      <c r="A61" s="140"/>
      <c r="B61" s="36" t="s">
        <v>105</v>
      </c>
      <c r="C61" s="114" t="s">
        <v>178</v>
      </c>
      <c r="D61" s="24" t="s">
        <v>155</v>
      </c>
      <c r="E61" s="87"/>
      <c r="F61" s="107" t="str">
        <f t="shared" si="0"/>
        <v>Ячейка не заполнена!</v>
      </c>
    </row>
    <row r="62" spans="1:6" ht="69" x14ac:dyDescent="0.25">
      <c r="A62" s="140"/>
      <c r="B62" s="21" t="s">
        <v>106</v>
      </c>
      <c r="C62" s="114" t="s">
        <v>179</v>
      </c>
      <c r="D62" s="24" t="s">
        <v>155</v>
      </c>
      <c r="E62" s="87"/>
      <c r="F62" s="107" t="str">
        <f t="shared" si="0"/>
        <v>Ячейка не заполнена!</v>
      </c>
    </row>
    <row r="63" spans="1:6" ht="112.8" x14ac:dyDescent="0.3">
      <c r="A63" s="140"/>
      <c r="B63" s="21" t="s">
        <v>107</v>
      </c>
      <c r="C63" s="114" t="s">
        <v>180</v>
      </c>
      <c r="D63" s="24" t="s">
        <v>153</v>
      </c>
      <c r="E63" s="87"/>
      <c r="F63" s="107" t="str">
        <f t="shared" si="0"/>
        <v>Ячейка не заполнена!</v>
      </c>
    </row>
    <row r="64" spans="1:6" ht="69" x14ac:dyDescent="0.25">
      <c r="A64" s="140"/>
      <c r="B64" s="21" t="s">
        <v>108</v>
      </c>
      <c r="C64" s="114" t="s">
        <v>181</v>
      </c>
      <c r="D64" s="24" t="s">
        <v>152</v>
      </c>
      <c r="E64" s="87"/>
      <c r="F64" s="107" t="str">
        <f t="shared" si="0"/>
        <v>Ячейка не заполнена!</v>
      </c>
    </row>
    <row r="65" spans="1:6" ht="73.8" customHeight="1" x14ac:dyDescent="0.25">
      <c r="A65" s="140"/>
      <c r="B65" s="21" t="s">
        <v>109</v>
      </c>
      <c r="C65" s="114" t="s">
        <v>192</v>
      </c>
      <c r="D65" s="24" t="s">
        <v>242</v>
      </c>
      <c r="E65" s="81"/>
      <c r="F65" s="107" t="str">
        <f t="shared" si="0"/>
        <v>Ячейка не заполнена!</v>
      </c>
    </row>
    <row r="66" spans="1:6" ht="75" customHeight="1" x14ac:dyDescent="0.25">
      <c r="A66" s="140"/>
      <c r="B66" s="21" t="s">
        <v>151</v>
      </c>
      <c r="C66" s="114" t="s">
        <v>193</v>
      </c>
      <c r="D66" s="24" t="s">
        <v>194</v>
      </c>
      <c r="E66" s="81"/>
      <c r="F66" s="107" t="str">
        <f t="shared" si="0"/>
        <v>Ячейка не заполнена!</v>
      </c>
    </row>
    <row r="67" spans="1:6" ht="28.8" x14ac:dyDescent="0.3">
      <c r="A67" s="140"/>
      <c r="B67" s="49" t="s">
        <v>110</v>
      </c>
      <c r="C67" s="115" t="s">
        <v>156</v>
      </c>
      <c r="D67" s="50" t="s">
        <v>65</v>
      </c>
      <c r="E67" s="86">
        <f>(E60+E61-3*E62+E63-2*E64+E65+E66)/5</f>
        <v>0</v>
      </c>
      <c r="F67" s="107" t="str">
        <f t="shared" si="0"/>
        <v/>
      </c>
    </row>
    <row r="68" spans="1:6" s="26" customFormat="1" x14ac:dyDescent="0.25">
      <c r="A68" s="153" t="s">
        <v>131</v>
      </c>
      <c r="B68" s="153"/>
      <c r="C68" s="153"/>
      <c r="D68" s="153"/>
      <c r="E68" s="153"/>
      <c r="F68" s="107"/>
    </row>
    <row r="69" spans="1:6" ht="55.2" customHeight="1" x14ac:dyDescent="0.25">
      <c r="A69" s="141">
        <v>7</v>
      </c>
      <c r="B69" s="137" t="s">
        <v>112</v>
      </c>
      <c r="C69" s="136" t="s">
        <v>111</v>
      </c>
      <c r="D69" s="142" t="s">
        <v>161</v>
      </c>
      <c r="E69" s="142"/>
    </row>
    <row r="70" spans="1:6" ht="16.8" customHeight="1" x14ac:dyDescent="0.25">
      <c r="A70" s="141"/>
      <c r="B70" s="137"/>
      <c r="C70" s="136"/>
      <c r="D70" s="27" t="s">
        <v>59</v>
      </c>
      <c r="E70" s="81"/>
    </row>
    <row r="71" spans="1:6" ht="17.399999999999999" customHeight="1" x14ac:dyDescent="0.25">
      <c r="A71" s="141"/>
      <c r="B71" s="137"/>
      <c r="C71" s="136"/>
      <c r="D71" s="27" t="s">
        <v>58</v>
      </c>
      <c r="E71" s="81"/>
    </row>
    <row r="72" spans="1:6" ht="15" customHeight="1" x14ac:dyDescent="0.25">
      <c r="A72" s="141"/>
      <c r="B72" s="137"/>
      <c r="C72" s="136"/>
      <c r="D72" s="27" t="s">
        <v>57</v>
      </c>
      <c r="E72" s="81"/>
    </row>
    <row r="73" spans="1:6" ht="58.2" customHeight="1" x14ac:dyDescent="0.25">
      <c r="A73" s="141"/>
      <c r="B73" s="137" t="s">
        <v>113</v>
      </c>
      <c r="C73" s="136" t="s">
        <v>182</v>
      </c>
      <c r="D73" s="142" t="s">
        <v>118</v>
      </c>
      <c r="E73" s="142"/>
    </row>
    <row r="74" spans="1:6" ht="19.2" customHeight="1" x14ac:dyDescent="0.25">
      <c r="A74" s="141"/>
      <c r="B74" s="137"/>
      <c r="C74" s="136"/>
      <c r="D74" s="27" t="s">
        <v>59</v>
      </c>
      <c r="E74" s="87"/>
      <c r="F74" s="107" t="str">
        <f t="shared" ref="F74:F119" si="3">IF(E74="","Ячейка не заполнена!","")</f>
        <v>Ячейка не заполнена!</v>
      </c>
    </row>
    <row r="75" spans="1:6" ht="19.2" customHeight="1" x14ac:dyDescent="0.25">
      <c r="A75" s="141"/>
      <c r="B75" s="137"/>
      <c r="C75" s="136"/>
      <c r="D75" s="27" t="s">
        <v>58</v>
      </c>
      <c r="E75" s="87"/>
      <c r="F75" s="107" t="str">
        <f t="shared" si="3"/>
        <v>Ячейка не заполнена!</v>
      </c>
    </row>
    <row r="76" spans="1:6" ht="19.2" customHeight="1" x14ac:dyDescent="0.25">
      <c r="A76" s="141"/>
      <c r="B76" s="137"/>
      <c r="C76" s="136"/>
      <c r="D76" s="27" t="s">
        <v>57</v>
      </c>
      <c r="E76" s="87"/>
      <c r="F76" s="107" t="str">
        <f t="shared" si="3"/>
        <v>Ячейка не заполнена!</v>
      </c>
    </row>
    <row r="77" spans="1:6" ht="54.6" customHeight="1" x14ac:dyDescent="0.25">
      <c r="A77" s="141"/>
      <c r="B77" s="137" t="s">
        <v>114</v>
      </c>
      <c r="C77" s="136" t="s">
        <v>43</v>
      </c>
      <c r="D77" s="142" t="s">
        <v>119</v>
      </c>
      <c r="E77" s="142"/>
    </row>
    <row r="78" spans="1:6" x14ac:dyDescent="0.25">
      <c r="A78" s="141"/>
      <c r="B78" s="137"/>
      <c r="C78" s="136"/>
      <c r="D78" s="27" t="s">
        <v>59</v>
      </c>
      <c r="E78" s="81"/>
    </row>
    <row r="79" spans="1:6" x14ac:dyDescent="0.25">
      <c r="A79" s="141"/>
      <c r="B79" s="137"/>
      <c r="C79" s="136"/>
      <c r="D79" s="27" t="s">
        <v>58</v>
      </c>
      <c r="E79" s="81"/>
    </row>
    <row r="80" spans="1:6" x14ac:dyDescent="0.25">
      <c r="A80" s="141"/>
      <c r="B80" s="137"/>
      <c r="C80" s="136"/>
      <c r="D80" s="27" t="s">
        <v>57</v>
      </c>
      <c r="E80" s="81"/>
    </row>
    <row r="81" spans="1:6" ht="69.599999999999994" customHeight="1" x14ac:dyDescent="0.25">
      <c r="A81" s="141"/>
      <c r="B81" s="137" t="s">
        <v>115</v>
      </c>
      <c r="C81" s="136" t="s">
        <v>183</v>
      </c>
      <c r="D81" s="142" t="s">
        <v>118</v>
      </c>
      <c r="E81" s="142"/>
    </row>
    <row r="82" spans="1:6" x14ac:dyDescent="0.25">
      <c r="A82" s="141"/>
      <c r="B82" s="137"/>
      <c r="C82" s="136"/>
      <c r="D82" s="27" t="s">
        <v>59</v>
      </c>
      <c r="E82" s="87"/>
      <c r="F82" s="107" t="str">
        <f t="shared" si="3"/>
        <v>Ячейка не заполнена!</v>
      </c>
    </row>
    <row r="83" spans="1:6" x14ac:dyDescent="0.25">
      <c r="A83" s="141"/>
      <c r="B83" s="137"/>
      <c r="C83" s="136"/>
      <c r="D83" s="27" t="s">
        <v>58</v>
      </c>
      <c r="E83" s="87"/>
      <c r="F83" s="107" t="str">
        <f t="shared" si="3"/>
        <v>Ячейка не заполнена!</v>
      </c>
    </row>
    <row r="84" spans="1:6" x14ac:dyDescent="0.25">
      <c r="A84" s="141"/>
      <c r="B84" s="137"/>
      <c r="C84" s="136"/>
      <c r="D84" s="27" t="s">
        <v>57</v>
      </c>
      <c r="E84" s="87"/>
      <c r="F84" s="107" t="str">
        <f t="shared" si="3"/>
        <v>Ячейка не заполнена!</v>
      </c>
    </row>
    <row r="85" spans="1:6" ht="140.4" customHeight="1" x14ac:dyDescent="0.25">
      <c r="A85" s="141"/>
      <c r="B85" s="12" t="s">
        <v>116</v>
      </c>
      <c r="C85" s="56" t="s">
        <v>184</v>
      </c>
      <c r="D85" s="112" t="s">
        <v>160</v>
      </c>
      <c r="E85" s="87"/>
      <c r="F85" s="107" t="str">
        <f t="shared" si="3"/>
        <v>Ячейка не заполнена!</v>
      </c>
    </row>
    <row r="86" spans="1:6" ht="98.4" customHeight="1" x14ac:dyDescent="0.25">
      <c r="A86" s="141"/>
      <c r="B86" s="137" t="s">
        <v>125</v>
      </c>
      <c r="C86" s="136" t="s">
        <v>1</v>
      </c>
      <c r="D86" s="142" t="s">
        <v>123</v>
      </c>
      <c r="E86" s="142"/>
    </row>
    <row r="87" spans="1:6" x14ac:dyDescent="0.25">
      <c r="A87" s="141"/>
      <c r="B87" s="137"/>
      <c r="C87" s="136"/>
      <c r="D87" s="27" t="s">
        <v>59</v>
      </c>
      <c r="E87" s="87"/>
    </row>
    <row r="88" spans="1:6" x14ac:dyDescent="0.25">
      <c r="A88" s="141"/>
      <c r="B88" s="137"/>
      <c r="C88" s="136"/>
      <c r="D88" s="27" t="s">
        <v>58</v>
      </c>
      <c r="E88" s="87"/>
    </row>
    <row r="89" spans="1:6" x14ac:dyDescent="0.25">
      <c r="A89" s="141"/>
      <c r="B89" s="137"/>
      <c r="C89" s="136"/>
      <c r="D89" s="27" t="s">
        <v>57</v>
      </c>
      <c r="E89" s="87"/>
    </row>
    <row r="90" spans="1:6" ht="69" customHeight="1" x14ac:dyDescent="0.25">
      <c r="A90" s="141"/>
      <c r="B90" s="154" t="s">
        <v>126</v>
      </c>
      <c r="C90" s="136" t="s">
        <v>185</v>
      </c>
      <c r="D90" s="142" t="s">
        <v>121</v>
      </c>
      <c r="E90" s="142"/>
    </row>
    <row r="91" spans="1:6" ht="16.8" customHeight="1" x14ac:dyDescent="0.25">
      <c r="A91" s="141"/>
      <c r="B91" s="155"/>
      <c r="C91" s="136"/>
      <c r="D91" s="27" t="s">
        <v>59</v>
      </c>
      <c r="E91" s="88"/>
      <c r="F91" s="107" t="str">
        <f>IF(E91="","Ячейка не заполнена!","")</f>
        <v>Ячейка не заполнена!</v>
      </c>
    </row>
    <row r="92" spans="1:6" ht="16.8" customHeight="1" x14ac:dyDescent="0.25">
      <c r="A92" s="141"/>
      <c r="B92" s="155"/>
      <c r="C92" s="136"/>
      <c r="D92" s="27" t="s">
        <v>58</v>
      </c>
      <c r="E92" s="88"/>
      <c r="F92" s="107" t="str">
        <f t="shared" si="3"/>
        <v>Ячейка не заполнена!</v>
      </c>
    </row>
    <row r="93" spans="1:6" ht="17.399999999999999" customHeight="1" x14ac:dyDescent="0.25">
      <c r="A93" s="141"/>
      <c r="B93" s="156"/>
      <c r="C93" s="136"/>
      <c r="D93" s="27" t="s">
        <v>57</v>
      </c>
      <c r="E93" s="88"/>
      <c r="F93" s="107" t="str">
        <f t="shared" si="3"/>
        <v>Ячейка не заполнена!</v>
      </c>
    </row>
    <row r="94" spans="1:6" ht="64.8" customHeight="1" x14ac:dyDescent="0.25">
      <c r="A94" s="141"/>
      <c r="B94" s="137" t="s">
        <v>127</v>
      </c>
      <c r="C94" s="136" t="s">
        <v>117</v>
      </c>
      <c r="D94" s="142" t="s">
        <v>162</v>
      </c>
      <c r="E94" s="142"/>
    </row>
    <row r="95" spans="1:6" x14ac:dyDescent="0.25">
      <c r="A95" s="141"/>
      <c r="B95" s="137"/>
      <c r="C95" s="136"/>
      <c r="D95" s="27" t="s">
        <v>59</v>
      </c>
      <c r="E95" s="81"/>
    </row>
    <row r="96" spans="1:6" x14ac:dyDescent="0.25">
      <c r="A96" s="141"/>
      <c r="B96" s="137"/>
      <c r="C96" s="136"/>
      <c r="D96" s="27" t="s">
        <v>58</v>
      </c>
      <c r="E96" s="81"/>
    </row>
    <row r="97" spans="1:6" x14ac:dyDescent="0.25">
      <c r="A97" s="141"/>
      <c r="B97" s="137"/>
      <c r="C97" s="136"/>
      <c r="D97" s="27" t="s">
        <v>57</v>
      </c>
      <c r="E97" s="81"/>
    </row>
    <row r="98" spans="1:6" ht="72.599999999999994" customHeight="1" x14ac:dyDescent="0.25">
      <c r="A98" s="141"/>
      <c r="B98" s="137" t="s">
        <v>128</v>
      </c>
      <c r="C98" s="136" t="s">
        <v>186</v>
      </c>
      <c r="D98" s="142" t="s">
        <v>121</v>
      </c>
      <c r="E98" s="142"/>
    </row>
    <row r="99" spans="1:6" x14ac:dyDescent="0.25">
      <c r="A99" s="141"/>
      <c r="B99" s="137"/>
      <c r="C99" s="136"/>
      <c r="D99" s="27" t="s">
        <v>59</v>
      </c>
      <c r="E99" s="87"/>
      <c r="F99" s="107" t="str">
        <f t="shared" si="3"/>
        <v>Ячейка не заполнена!</v>
      </c>
    </row>
    <row r="100" spans="1:6" x14ac:dyDescent="0.25">
      <c r="A100" s="141"/>
      <c r="B100" s="137"/>
      <c r="C100" s="136"/>
      <c r="D100" s="27" t="s">
        <v>58</v>
      </c>
      <c r="E100" s="87"/>
      <c r="F100" s="107" t="str">
        <f t="shared" si="3"/>
        <v>Ячейка не заполнена!</v>
      </c>
    </row>
    <row r="101" spans="1:6" x14ac:dyDescent="0.25">
      <c r="A101" s="141"/>
      <c r="B101" s="137"/>
      <c r="C101" s="136"/>
      <c r="D101" s="27" t="s">
        <v>57</v>
      </c>
      <c r="E101" s="87"/>
      <c r="F101" s="107" t="str">
        <f t="shared" si="3"/>
        <v>Ячейка не заполнена!</v>
      </c>
    </row>
    <row r="102" spans="1:6" ht="80.400000000000006" customHeight="1" x14ac:dyDescent="0.25">
      <c r="A102" s="141"/>
      <c r="B102" s="137" t="s">
        <v>129</v>
      </c>
      <c r="C102" s="136" t="s">
        <v>120</v>
      </c>
      <c r="D102" s="142" t="s">
        <v>122</v>
      </c>
      <c r="E102" s="142"/>
    </row>
    <row r="103" spans="1:6" x14ac:dyDescent="0.25">
      <c r="A103" s="141"/>
      <c r="B103" s="137"/>
      <c r="C103" s="136"/>
      <c r="D103" s="27" t="s">
        <v>59</v>
      </c>
      <c r="E103" s="87"/>
    </row>
    <row r="104" spans="1:6" x14ac:dyDescent="0.25">
      <c r="A104" s="141"/>
      <c r="B104" s="137"/>
      <c r="C104" s="136"/>
      <c r="D104" s="27" t="s">
        <v>58</v>
      </c>
      <c r="E104" s="87"/>
    </row>
    <row r="105" spans="1:6" x14ac:dyDescent="0.25">
      <c r="A105" s="141"/>
      <c r="B105" s="137"/>
      <c r="C105" s="136"/>
      <c r="D105" s="27" t="s">
        <v>57</v>
      </c>
      <c r="E105" s="87"/>
    </row>
    <row r="106" spans="1:6" ht="68.400000000000006" customHeight="1" x14ac:dyDescent="0.25">
      <c r="A106" s="141"/>
      <c r="B106" s="137" t="s">
        <v>130</v>
      </c>
      <c r="C106" s="136" t="s">
        <v>187</v>
      </c>
      <c r="D106" s="142" t="s">
        <v>121</v>
      </c>
      <c r="E106" s="142"/>
    </row>
    <row r="107" spans="1:6" x14ac:dyDescent="0.25">
      <c r="A107" s="141"/>
      <c r="B107" s="137"/>
      <c r="C107" s="136"/>
      <c r="D107" s="27" t="s">
        <v>59</v>
      </c>
      <c r="E107" s="87"/>
      <c r="F107" s="107" t="str">
        <f t="shared" si="3"/>
        <v>Ячейка не заполнена!</v>
      </c>
    </row>
    <row r="108" spans="1:6" x14ac:dyDescent="0.25">
      <c r="A108" s="141"/>
      <c r="B108" s="137"/>
      <c r="C108" s="136"/>
      <c r="D108" s="27" t="s">
        <v>58</v>
      </c>
      <c r="E108" s="87"/>
      <c r="F108" s="107" t="str">
        <f t="shared" si="3"/>
        <v>Ячейка не заполнена!</v>
      </c>
    </row>
    <row r="109" spans="1:6" x14ac:dyDescent="0.25">
      <c r="A109" s="141"/>
      <c r="B109" s="137"/>
      <c r="C109" s="136"/>
      <c r="D109" s="27" t="s">
        <v>57</v>
      </c>
      <c r="E109" s="87"/>
      <c r="F109" s="107" t="str">
        <f t="shared" si="3"/>
        <v>Ячейка не заполнена!</v>
      </c>
    </row>
    <row r="110" spans="1:6" ht="165" customHeight="1" x14ac:dyDescent="0.25">
      <c r="A110" s="141"/>
      <c r="B110" s="12" t="s">
        <v>132</v>
      </c>
      <c r="C110" s="56" t="s">
        <v>188</v>
      </c>
      <c r="D110" s="28" t="s">
        <v>124</v>
      </c>
      <c r="E110" s="87"/>
      <c r="F110" s="107" t="str">
        <f t="shared" si="3"/>
        <v>Ячейка не заполнена!</v>
      </c>
    </row>
    <row r="111" spans="1:6" ht="63.6" customHeight="1" x14ac:dyDescent="0.25">
      <c r="A111" s="141"/>
      <c r="B111" s="137" t="s">
        <v>157</v>
      </c>
      <c r="C111" s="136" t="s">
        <v>195</v>
      </c>
      <c r="D111" s="142" t="s">
        <v>196</v>
      </c>
      <c r="E111" s="142"/>
    </row>
    <row r="112" spans="1:6" x14ac:dyDescent="0.25">
      <c r="A112" s="141"/>
      <c r="B112" s="137"/>
      <c r="C112" s="136"/>
      <c r="D112" s="27" t="s">
        <v>58</v>
      </c>
      <c r="E112" s="87"/>
      <c r="F112" s="107" t="str">
        <f t="shared" si="3"/>
        <v>Ячейка не заполнена!</v>
      </c>
    </row>
    <row r="113" spans="1:6" x14ac:dyDescent="0.25">
      <c r="A113" s="141"/>
      <c r="B113" s="137"/>
      <c r="C113" s="136"/>
      <c r="D113" s="27" t="s">
        <v>57</v>
      </c>
      <c r="E113" s="87"/>
      <c r="F113" s="107" t="str">
        <f t="shared" si="3"/>
        <v>Ячейка не заполнена!</v>
      </c>
    </row>
    <row r="114" spans="1:6" x14ac:dyDescent="0.25">
      <c r="A114" s="141"/>
      <c r="B114" s="137"/>
      <c r="C114" s="136"/>
      <c r="D114" s="27" t="s">
        <v>63</v>
      </c>
      <c r="E114" s="87"/>
      <c r="F114" s="107" t="str">
        <f t="shared" si="3"/>
        <v>Ячейка не заполнена!</v>
      </c>
    </row>
    <row r="115" spans="1:6" ht="99.6" customHeight="1" x14ac:dyDescent="0.3">
      <c r="A115" s="141"/>
      <c r="B115" s="137" t="s">
        <v>141</v>
      </c>
      <c r="C115" s="136" t="s">
        <v>189</v>
      </c>
      <c r="D115" s="142" t="s">
        <v>163</v>
      </c>
      <c r="E115" s="142"/>
    </row>
    <row r="116" spans="1:6" x14ac:dyDescent="0.25">
      <c r="A116" s="141"/>
      <c r="B116" s="137"/>
      <c r="C116" s="136"/>
      <c r="D116" s="27" t="s">
        <v>59</v>
      </c>
      <c r="E116" s="87"/>
      <c r="F116" s="107" t="str">
        <f t="shared" si="3"/>
        <v>Ячейка не заполнена!</v>
      </c>
    </row>
    <row r="117" spans="1:6" x14ac:dyDescent="0.25">
      <c r="A117" s="141"/>
      <c r="B117" s="137"/>
      <c r="C117" s="136"/>
      <c r="D117" s="27" t="s">
        <v>58</v>
      </c>
      <c r="E117" s="87"/>
      <c r="F117" s="107" t="str">
        <f t="shared" si="3"/>
        <v>Ячейка не заполнена!</v>
      </c>
    </row>
    <row r="118" spans="1:6" x14ac:dyDescent="0.25">
      <c r="A118" s="141"/>
      <c r="B118" s="137"/>
      <c r="C118" s="136"/>
      <c r="D118" s="27" t="s">
        <v>57</v>
      </c>
      <c r="E118" s="87"/>
      <c r="F118" s="107" t="str">
        <f t="shared" si="3"/>
        <v>Ячейка не заполнена!</v>
      </c>
    </row>
    <row r="119" spans="1:6" ht="131.4" customHeight="1" x14ac:dyDescent="0.3">
      <c r="A119" s="141"/>
      <c r="B119" s="12" t="s">
        <v>159</v>
      </c>
      <c r="C119" s="56" t="s">
        <v>190</v>
      </c>
      <c r="D119" s="28" t="s">
        <v>133</v>
      </c>
      <c r="E119" s="87"/>
      <c r="F119" s="107" t="str">
        <f t="shared" si="3"/>
        <v>Ячейка не заполнена!</v>
      </c>
    </row>
    <row r="120" spans="1:6" ht="28.8" x14ac:dyDescent="0.3">
      <c r="A120" s="141"/>
      <c r="B120" s="57" t="s">
        <v>158</v>
      </c>
      <c r="C120" s="116" t="s">
        <v>140</v>
      </c>
      <c r="D120" s="58" t="s">
        <v>65</v>
      </c>
      <c r="E120" s="89" t="e">
        <f>Отчет!BH2</f>
        <v>#DIV/0!</v>
      </c>
    </row>
  </sheetData>
  <sheetProtection password="C4B7" sheet="1" objects="1" scenarios="1" formatCells="0" formatColumns="0" formatRows="0" insertColumns="0" insertRows="0" insertHyperlinks="0" deleteColumns="0" deleteRows="0" sort="0" autoFilter="0" pivotTables="0"/>
  <dataConsolidate/>
  <mergeCells count="64">
    <mergeCell ref="D94:E94"/>
    <mergeCell ref="D102:E102"/>
    <mergeCell ref="C98:C101"/>
    <mergeCell ref="C77:C80"/>
    <mergeCell ref="B77:B80"/>
    <mergeCell ref="B81:B84"/>
    <mergeCell ref="C86:C89"/>
    <mergeCell ref="B86:B89"/>
    <mergeCell ref="B90:B93"/>
    <mergeCell ref="C106:C109"/>
    <mergeCell ref="D106:E106"/>
    <mergeCell ref="B106:B109"/>
    <mergeCell ref="C102:C105"/>
    <mergeCell ref="B102:B105"/>
    <mergeCell ref="C111:C114"/>
    <mergeCell ref="B111:B114"/>
    <mergeCell ref="A68:E68"/>
    <mergeCell ref="C69:C72"/>
    <mergeCell ref="B69:B72"/>
    <mergeCell ref="D69:E69"/>
    <mergeCell ref="B98:B101"/>
    <mergeCell ref="D98:E98"/>
    <mergeCell ref="D77:E77"/>
    <mergeCell ref="D81:E81"/>
    <mergeCell ref="D73:E73"/>
    <mergeCell ref="C94:C97"/>
    <mergeCell ref="B94:B97"/>
    <mergeCell ref="D86:E86"/>
    <mergeCell ref="C81:C84"/>
    <mergeCell ref="D111:E111"/>
    <mergeCell ref="C23:C26"/>
    <mergeCell ref="B23:B26"/>
    <mergeCell ref="A54:E54"/>
    <mergeCell ref="A59:E59"/>
    <mergeCell ref="A46:E46"/>
    <mergeCell ref="A47:E47"/>
    <mergeCell ref="A29:E29"/>
    <mergeCell ref="C73:C76"/>
    <mergeCell ref="A30:A36"/>
    <mergeCell ref="A38:A45"/>
    <mergeCell ref="A55:A58"/>
    <mergeCell ref="A48:A53"/>
    <mergeCell ref="B73:B76"/>
    <mergeCell ref="C15:C18"/>
    <mergeCell ref="B19:B22"/>
    <mergeCell ref="C19:C22"/>
    <mergeCell ref="D15:E15"/>
    <mergeCell ref="D19:E19"/>
    <mergeCell ref="A1:E1"/>
    <mergeCell ref="C2:E2"/>
    <mergeCell ref="C90:C93"/>
    <mergeCell ref="C115:C118"/>
    <mergeCell ref="B115:B118"/>
    <mergeCell ref="A5:E5"/>
    <mergeCell ref="A3:E3"/>
    <mergeCell ref="A60:A67"/>
    <mergeCell ref="A69:A120"/>
    <mergeCell ref="D90:E90"/>
    <mergeCell ref="D115:E115"/>
    <mergeCell ref="A28:E28"/>
    <mergeCell ref="A6:A27"/>
    <mergeCell ref="A37:E37"/>
    <mergeCell ref="D23:E23"/>
    <mergeCell ref="B15:B18"/>
  </mergeCells>
  <dataValidations count="13">
    <dataValidation type="list" allowBlank="1" showInputMessage="1" showErrorMessage="1" sqref="G6 E65:E66 E8:E14 E30:E35 E48:E52">
      <formula1>данет</formula1>
    </dataValidation>
    <dataValidation type="whole" operator="greaterThanOrEqual" allowBlank="1" showInputMessage="1" showErrorMessage="1" sqref="E21:E22">
      <formula1>0</formula1>
    </dataValidation>
    <dataValidation type="whole" operator="greaterThanOrEqual" allowBlank="1" showInputMessage="1" showErrorMessage="1" error="Введите целое числовое значение" sqref="E20">
      <formula1>0</formula1>
    </dataValidation>
    <dataValidation type="whole" operator="greaterThanOrEqual" allowBlank="1" showInputMessage="1" showErrorMessage="1" error="Введите целое числовое значение! " sqref="E16:E18">
      <formula1>0</formula1>
    </dataValidation>
    <dataValidation allowBlank="1" showInputMessage="1" showErrorMessage="1" error="Введите целое числовое значение" sqref="E24:E26"/>
    <dataValidation type="decimal" showInputMessage="1" showErrorMessage="1" error="Введите числовое значение от 0 до 100" sqref="E82:E85">
      <formula1>0</formula1>
      <formula2>1</formula2>
    </dataValidation>
    <dataValidation type="list" allowBlank="1" showInputMessage="1" showErrorMessage="1" sqref="E6">
      <formula1>муниципалитеты</formula1>
    </dataValidation>
    <dataValidation type="decimal" allowBlank="1" showInputMessage="1" showErrorMessage="1" error="Введите числовое значение от 0 до 100" sqref="E60:E64 E55:E57 E74:E76">
      <formula1>0</formula1>
      <formula2>1</formula2>
    </dataValidation>
    <dataValidation type="decimal" allowBlank="1" showInputMessage="1" showErrorMessage="1" error="впишите число от 0 до 100" sqref="E38:E44">
      <formula1>0</formula1>
      <formula2>1</formula2>
    </dataValidation>
    <dataValidation type="decimal" allowBlank="1" showInputMessage="1" showErrorMessage="1" sqref="E87:E89 E91:E93 E99:E101 E107:E110 E112:E114 E116:E119">
      <formula1>0</formula1>
      <formula2>1</formula2>
    </dataValidation>
    <dataValidation type="decimal" errorStyle="warning" allowBlank="1" showInputMessage="1" showErrorMessage="1" errorTitle="возможна ошибка" error="рассчет среднего балла ведется по 100 бальной системе" sqref="E103:E105">
      <formula1>0</formula1>
      <formula2>1</formula2>
    </dataValidation>
    <dataValidation type="decimal" allowBlank="1" showInputMessage="1" showErrorMessage="1" errorTitle="не верное значение" error="Впишите, пожалуйста, значение среднего балла по пятибальной шкале " sqref="E70:E72 E95:E97">
      <formula1>2</formula1>
      <formula2>5</formula2>
    </dataValidation>
    <dataValidation type="decimal" allowBlank="1" showInputMessage="1" showErrorMessage="1" errorTitle="не верное значение" error="Впишите, пожалуйста, средний балл  (по пятибальной шкале) " sqref="E78:E80">
      <formula1>2</formula1>
      <formula2>5</formula2>
    </dataValidation>
  </dataValidations>
  <pageMargins left="0.7" right="0.7" top="0.75" bottom="0.75" header="0.3" footer="0.3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BJ80"/>
  <sheetViews>
    <sheetView workbookViewId="0">
      <selection activeCell="J2" sqref="J2"/>
    </sheetView>
  </sheetViews>
  <sheetFormatPr defaultRowHeight="14.4" x14ac:dyDescent="0.3"/>
  <cols>
    <col min="1" max="1" width="8.5546875" style="4" customWidth="1"/>
    <col min="2" max="2" width="8.21875" style="4" customWidth="1"/>
    <col min="3" max="11" width="11.109375" style="5" customWidth="1"/>
    <col min="12" max="14" width="11.109375" style="52" customWidth="1"/>
    <col min="15" max="18" width="11.109375" style="54" customWidth="1"/>
    <col min="19" max="26" width="11.109375" style="59" customWidth="1"/>
    <col min="27" max="27" width="11.109375" style="54" customWidth="1"/>
    <col min="28" max="32" width="11.109375" style="55" customWidth="1"/>
    <col min="33" max="60" width="11.109375" customWidth="1"/>
    <col min="61" max="62" width="11.109375" style="111" customWidth="1"/>
  </cols>
  <sheetData>
    <row r="2" spans="1:62" s="1" customFormat="1" ht="15.6" x14ac:dyDescent="0.3">
      <c r="A2" s="90">
        <f>'Анкета '!E6</f>
        <v>0</v>
      </c>
      <c r="B2" s="91">
        <f>'Анкета '!E7</f>
        <v>0</v>
      </c>
      <c r="C2" s="92">
        <f>'Анкета '!E8</f>
        <v>0</v>
      </c>
      <c r="D2" s="92">
        <f>'Анкета '!E9</f>
        <v>0</v>
      </c>
      <c r="E2" s="92">
        <f>'Анкета '!E10</f>
        <v>0</v>
      </c>
      <c r="F2" s="92">
        <f>'Анкета '!E11</f>
        <v>0</v>
      </c>
      <c r="G2" s="92">
        <f>'Анкета '!E12</f>
        <v>0</v>
      </c>
      <c r="H2" s="92">
        <f>'Анкета '!E13</f>
        <v>0</v>
      </c>
      <c r="I2" s="92">
        <f>'Анкета '!E14</f>
        <v>0</v>
      </c>
      <c r="J2" s="92">
        <f>IF(SUM('Анкета '!E24:E26)=0,1,0)</f>
        <v>1</v>
      </c>
      <c r="K2" s="93">
        <f>'Анкета '!E27</f>
        <v>0</v>
      </c>
      <c r="L2" s="94">
        <f>'Анкета '!E30</f>
        <v>0</v>
      </c>
      <c r="M2" s="94">
        <f>'Анкета '!E31</f>
        <v>0</v>
      </c>
      <c r="N2" s="94">
        <f>'Анкета '!E32</f>
        <v>0</v>
      </c>
      <c r="O2" s="94">
        <f>'Анкета '!E33</f>
        <v>0</v>
      </c>
      <c r="P2" s="94">
        <f>'Анкета '!E34</f>
        <v>0</v>
      </c>
      <c r="Q2" s="94">
        <f>'Анкета '!E35</f>
        <v>0</v>
      </c>
      <c r="R2" s="95">
        <f>'Анкета '!E36</f>
        <v>0</v>
      </c>
      <c r="S2" s="96">
        <f>'Анкета '!E38</f>
        <v>0</v>
      </c>
      <c r="T2" s="96">
        <f>'Анкета '!E39</f>
        <v>0</v>
      </c>
      <c r="U2" s="96">
        <f>'Анкета '!E40</f>
        <v>0</v>
      </c>
      <c r="V2" s="96">
        <f>'Анкета '!E41</f>
        <v>0</v>
      </c>
      <c r="W2" s="96">
        <f>'Анкета '!E42</f>
        <v>0</v>
      </c>
      <c r="X2" s="96">
        <f>'Анкета '!E43</f>
        <v>0</v>
      </c>
      <c r="Y2" s="96">
        <f>'Анкета '!E44</f>
        <v>0</v>
      </c>
      <c r="Z2" s="97">
        <f>'Анкета '!E45</f>
        <v>0</v>
      </c>
      <c r="AA2" s="98">
        <f>'Анкета '!E48</f>
        <v>0</v>
      </c>
      <c r="AB2" s="99">
        <f>'Анкета '!E49</f>
        <v>0</v>
      </c>
      <c r="AC2" s="99">
        <f>'Анкета '!E50</f>
        <v>0</v>
      </c>
      <c r="AD2" s="99">
        <f>'Анкета '!E51</f>
        <v>0</v>
      </c>
      <c r="AE2" s="99">
        <f>'Анкета '!E52</f>
        <v>0</v>
      </c>
      <c r="AF2" s="100">
        <f>'Анкета '!E53</f>
        <v>0</v>
      </c>
      <c r="AG2" s="101">
        <f>'Анкета '!E55</f>
        <v>0</v>
      </c>
      <c r="AH2" s="101">
        <f>'Анкета '!E56</f>
        <v>0</v>
      </c>
      <c r="AI2" s="101">
        <f>'Анкета '!E57</f>
        <v>0</v>
      </c>
      <c r="AJ2" s="102">
        <f>'Анкета '!E58</f>
        <v>0</v>
      </c>
      <c r="AK2" s="103">
        <f>'Анкета '!E60</f>
        <v>0</v>
      </c>
      <c r="AL2" s="103">
        <f>'Анкета '!E61</f>
        <v>0</v>
      </c>
      <c r="AM2" s="103">
        <f>'Анкета '!E62</f>
        <v>0</v>
      </c>
      <c r="AN2" s="103">
        <f>'Анкета '!E63</f>
        <v>0</v>
      </c>
      <c r="AO2" s="103">
        <f>'Анкета '!E64</f>
        <v>0</v>
      </c>
      <c r="AP2" s="103">
        <f>'Анкета '!E65</f>
        <v>0</v>
      </c>
      <c r="AQ2" s="103">
        <f>'Анкета '!E66</f>
        <v>0</v>
      </c>
      <c r="AR2" s="104">
        <f>'Анкета '!E67</f>
        <v>0</v>
      </c>
      <c r="AS2" s="105" t="str">
        <f>IF(SUM('Анкета '!E70:E72)=0,"нет",SUM('Анкета '!E70:E72)/COUNTA('Анкета '!E70:E72)/5)</f>
        <v>нет</v>
      </c>
      <c r="AT2" s="105" t="e">
        <f>AVERAGE('Анкета '!E74:E76)</f>
        <v>#DIV/0!</v>
      </c>
      <c r="AU2" s="105" t="str">
        <f>IF(SUM('Анкета '!E78:E80)=0,"нет",SUM('Анкета '!E78:E80)/COUNTA('Анкета '!E78:E80)/5)</f>
        <v>нет</v>
      </c>
      <c r="AV2" s="105" t="e">
        <f>AVERAGE('Анкета '!E82:E84)</f>
        <v>#DIV/0!</v>
      </c>
      <c r="AW2" s="105">
        <f>'Анкета '!E85</f>
        <v>0</v>
      </c>
      <c r="AX2" s="105" t="str">
        <f>IF(SUM('Анкета '!E87:E89)=0,"нет",SUM('Анкета '!E87:E89)/COUNTA('Анкета '!E87:E89))</f>
        <v>нет</v>
      </c>
      <c r="AY2" s="105" t="e">
        <f>AVERAGE('Анкета '!E91:E93)</f>
        <v>#DIV/0!</v>
      </c>
      <c r="AZ2" s="105" t="str">
        <f>IF(SUM('Анкета '!E95:E97)=0,"нет",SUM('Анкета '!E95:E97)/COUNTA('Анкета '!E95:E97)/5)</f>
        <v>нет</v>
      </c>
      <c r="BA2" s="105" t="e">
        <f>AVERAGE('Анкета '!E99:E101)</f>
        <v>#DIV/0!</v>
      </c>
      <c r="BB2" s="105" t="str">
        <f>IF(SUM('Анкета '!E103:E105)=0,"нет",SUM('Анкета '!E103:E105)/COUNTA('Анкета '!E103:E105))</f>
        <v>нет</v>
      </c>
      <c r="BC2" s="105" t="e">
        <f>AVERAGE('Анкета '!E107:E109)</f>
        <v>#DIV/0!</v>
      </c>
      <c r="BD2" s="105">
        <f>'Анкета '!E110</f>
        <v>0</v>
      </c>
      <c r="BE2" s="105" t="str">
        <f>IF(SUM('Анкета '!E112:E114)=0,"нет",SUM('Анкета '!E112:E114)/COUNTA('Анкета '!E112:E114))</f>
        <v>нет</v>
      </c>
      <c r="BF2" s="105" t="e">
        <f>AVERAGE('Анкета '!E116:E118)</f>
        <v>#DIV/0!</v>
      </c>
      <c r="BG2" s="105">
        <f>'Анкета '!E119</f>
        <v>0</v>
      </c>
      <c r="BH2" s="106" t="e">
        <f>(SUM(AS2,AU2,AW2,AX2,AZ2,BB2,BD2,BE2,BF2,BG2)-2*SUM(AT2,AV2,AY2,BA2,BC2))/10</f>
        <v>#DIV/0!</v>
      </c>
      <c r="BI2" s="109" t="e">
        <f>BH2</f>
        <v>#DIV/0!</v>
      </c>
      <c r="BJ2" s="110">
        <f>(R2+Z2+AF2-4*AJ2+AR2)/4</f>
        <v>0</v>
      </c>
    </row>
    <row r="3" spans="1:62" ht="15.6" x14ac:dyDescent="0.3">
      <c r="A3" s="6"/>
    </row>
    <row r="4" spans="1:62" ht="45" customHeight="1" x14ac:dyDescent="0.35">
      <c r="A4" s="6"/>
      <c r="B4" s="157" t="str">
        <f>IF(OR('Анкета '!E6="",'Анкета '!E7="",'Анкета '!E27="",'Анкета '!E30="",'Анкета '!E31="",'Анкета '!E32="",'Анкета '!E33="",'Анкета '!E34="",'Анкета '!E35="",'Анкета '!E38="",'Анкета '!E39="",'Анкета '!E40="",'Анкета '!E41="",'Анкета '!E42="",'Анкета '!E43="",'Анкета '!E44="",'Анкета '!E48="",'Анкета '!E49="",'Анкета '!E50="",'Анкета '!E51="",'Анкета '!E52="",'Анкета '!E55="",'Анкета '!E56="",'Анкета '!E57="",'Анкета '!E60="",'Анкета '!E61="",'Анкета '!E62="",'Анкета '!E63="",'Анкета '!E64="",'Анкета '!E65="",'Анкета '!E66="",'Анкета '!E110="",'Анкета '!E85="",'Анкета '!E119=""),"Заполнение отчета не закончено! Продолжите работу!","")</f>
        <v>Заполнение отчета не закончено! Продолжите работу!</v>
      </c>
      <c r="C4" s="157"/>
      <c r="D4" s="157"/>
      <c r="E4" s="157"/>
      <c r="F4" s="157"/>
      <c r="G4" s="157"/>
      <c r="H4" s="157"/>
    </row>
    <row r="5" spans="1:62" ht="30" customHeight="1" x14ac:dyDescent="0.35">
      <c r="B5" s="158" t="str">
        <f>IF(B4="Заполнение отчета не закончено! Продолжите работу!","","Отчет сформирован, готов к отправке!")</f>
        <v/>
      </c>
      <c r="C5" s="158"/>
      <c r="D5" s="158"/>
      <c r="E5" s="158"/>
      <c r="F5" s="158"/>
      <c r="G5" s="158"/>
      <c r="H5" s="158"/>
    </row>
    <row r="45" spans="1:3" x14ac:dyDescent="0.3">
      <c r="A45" s="7"/>
      <c r="B45" s="7"/>
      <c r="C45" s="8"/>
    </row>
    <row r="46" spans="1:3" x14ac:dyDescent="0.3">
      <c r="A46" s="7"/>
      <c r="B46" s="7"/>
      <c r="C46" s="8"/>
    </row>
    <row r="47" spans="1:3" x14ac:dyDescent="0.3">
      <c r="A47" s="7"/>
      <c r="B47" s="7"/>
      <c r="C47" s="8"/>
    </row>
    <row r="48" spans="1:3" x14ac:dyDescent="0.3">
      <c r="A48" s="7"/>
      <c r="B48" s="7"/>
      <c r="C48" s="8"/>
    </row>
    <row r="49" spans="1:3" x14ac:dyDescent="0.3">
      <c r="A49" s="7"/>
      <c r="B49" s="7"/>
      <c r="C49" s="8"/>
    </row>
    <row r="50" spans="1:3" x14ac:dyDescent="0.3">
      <c r="A50" s="7"/>
      <c r="B50" s="7"/>
      <c r="C50" s="8"/>
    </row>
    <row r="51" spans="1:3" x14ac:dyDescent="0.3">
      <c r="A51" s="7"/>
      <c r="B51" s="7"/>
      <c r="C51" s="8"/>
    </row>
    <row r="52" spans="1:3" x14ac:dyDescent="0.3">
      <c r="A52" s="7"/>
      <c r="B52" s="7"/>
      <c r="C52" s="8"/>
    </row>
    <row r="53" spans="1:3" x14ac:dyDescent="0.3">
      <c r="A53" s="7"/>
      <c r="B53" s="7"/>
      <c r="C53" s="8"/>
    </row>
    <row r="54" spans="1:3" x14ac:dyDescent="0.3">
      <c r="A54" s="7"/>
      <c r="B54" s="7"/>
      <c r="C54" s="8"/>
    </row>
    <row r="55" spans="1:3" x14ac:dyDescent="0.3">
      <c r="A55" s="7"/>
      <c r="B55" s="7"/>
      <c r="C55" s="8"/>
    </row>
    <row r="56" spans="1:3" x14ac:dyDescent="0.3">
      <c r="A56" s="7"/>
      <c r="B56" s="7"/>
      <c r="C56" s="8"/>
    </row>
    <row r="57" spans="1:3" x14ac:dyDescent="0.3">
      <c r="A57" s="7"/>
      <c r="B57" s="7"/>
      <c r="C57" s="8"/>
    </row>
    <row r="58" spans="1:3" x14ac:dyDescent="0.3">
      <c r="A58" s="7"/>
      <c r="B58" s="7"/>
      <c r="C58" s="8"/>
    </row>
    <row r="59" spans="1:3" x14ac:dyDescent="0.3">
      <c r="A59" s="7"/>
      <c r="B59" s="7"/>
      <c r="C59" s="8"/>
    </row>
    <row r="60" spans="1:3" x14ac:dyDescent="0.3">
      <c r="A60" s="7"/>
      <c r="B60" s="7"/>
      <c r="C60" s="8"/>
    </row>
    <row r="61" spans="1:3" x14ac:dyDescent="0.3">
      <c r="A61" s="7"/>
      <c r="B61" s="7"/>
      <c r="C61" s="8"/>
    </row>
    <row r="62" spans="1:3" x14ac:dyDescent="0.3">
      <c r="A62" s="7"/>
      <c r="B62" s="7"/>
      <c r="C62" s="8"/>
    </row>
    <row r="63" spans="1:3" x14ac:dyDescent="0.3">
      <c r="A63" s="7"/>
      <c r="B63" s="7"/>
      <c r="C63" s="8"/>
    </row>
    <row r="64" spans="1:3" x14ac:dyDescent="0.3">
      <c r="A64" s="7"/>
      <c r="B64" s="7"/>
      <c r="C64" s="8"/>
    </row>
    <row r="65" spans="1:3" x14ac:dyDescent="0.3">
      <c r="A65" s="7"/>
      <c r="B65" s="7"/>
      <c r="C65" s="8"/>
    </row>
    <row r="66" spans="1:3" x14ac:dyDescent="0.3">
      <c r="A66" s="7"/>
      <c r="B66" s="7"/>
      <c r="C66" s="8"/>
    </row>
    <row r="67" spans="1:3" x14ac:dyDescent="0.3">
      <c r="A67" s="7"/>
      <c r="B67" s="7"/>
      <c r="C67" s="8"/>
    </row>
    <row r="68" spans="1:3" x14ac:dyDescent="0.3">
      <c r="A68" s="7"/>
      <c r="B68" s="7"/>
      <c r="C68" s="8"/>
    </row>
    <row r="69" spans="1:3" x14ac:dyDescent="0.3">
      <c r="A69" s="7"/>
      <c r="B69" s="7"/>
      <c r="C69" s="8"/>
    </row>
    <row r="70" spans="1:3" x14ac:dyDescent="0.3">
      <c r="A70" s="7"/>
      <c r="B70" s="7"/>
      <c r="C70" s="8"/>
    </row>
    <row r="71" spans="1:3" x14ac:dyDescent="0.3">
      <c r="A71" s="7"/>
      <c r="B71" s="7"/>
      <c r="C71" s="8"/>
    </row>
    <row r="72" spans="1:3" x14ac:dyDescent="0.3">
      <c r="A72" s="7"/>
      <c r="B72" s="7"/>
      <c r="C72" s="8"/>
    </row>
    <row r="73" spans="1:3" x14ac:dyDescent="0.3">
      <c r="A73" s="7"/>
      <c r="B73" s="7"/>
      <c r="C73" s="8"/>
    </row>
    <row r="74" spans="1:3" x14ac:dyDescent="0.3">
      <c r="A74" s="7"/>
      <c r="B74" s="7"/>
      <c r="C74" s="8"/>
    </row>
    <row r="75" spans="1:3" x14ac:dyDescent="0.3">
      <c r="A75" s="7"/>
      <c r="B75" s="7"/>
      <c r="C75" s="8"/>
    </row>
    <row r="76" spans="1:3" x14ac:dyDescent="0.3">
      <c r="A76" s="7"/>
      <c r="B76" s="7"/>
      <c r="C76" s="8"/>
    </row>
    <row r="77" spans="1:3" x14ac:dyDescent="0.3">
      <c r="A77" s="7"/>
      <c r="B77" s="7"/>
      <c r="C77" s="8"/>
    </row>
    <row r="78" spans="1:3" x14ac:dyDescent="0.3">
      <c r="A78" s="7"/>
      <c r="B78" s="7"/>
      <c r="C78" s="8"/>
    </row>
    <row r="79" spans="1:3" x14ac:dyDescent="0.3">
      <c r="A79" s="7"/>
      <c r="B79" s="7"/>
      <c r="C79" s="8"/>
    </row>
    <row r="80" spans="1:3" x14ac:dyDescent="0.3">
      <c r="A80" s="7"/>
      <c r="B80" s="7"/>
      <c r="C80" s="8"/>
    </row>
  </sheetData>
  <sheetProtection password="C4B7" sheet="1" objects="1" scenarios="1"/>
  <dataConsolidate/>
  <mergeCells count="2">
    <mergeCell ref="B4:H4"/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Лист2</vt:lpstr>
      <vt:lpstr>Инструкция</vt:lpstr>
      <vt:lpstr>Анкета </vt:lpstr>
      <vt:lpstr>Отчет</vt:lpstr>
      <vt:lpstr>данет</vt:lpstr>
      <vt:lpstr>муниципалитеты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2019-10-09T06:01:29Z</dcterms:modified>
</cp:coreProperties>
</file>